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172.17.0.142\0406地域包括支援センター\10介護予防支援\(R8.6～）様式\HP\"/>
    </mc:Choice>
  </mc:AlternateContent>
  <xr:revisionPtr revIDLastSave="0" documentId="13_ncr:1_{EE7A6DD1-E4B0-40F4-B50A-43EC9F3128A8}" xr6:coauthVersionLast="47" xr6:coauthVersionMax="47" xr10:uidLastSave="{00000000-0000-0000-0000-000000000000}"/>
  <bookViews>
    <workbookView xWindow="-120" yWindow="-120" windowWidth="29040" windowHeight="15840" tabRatio="1000" activeTab="1" xr2:uid="{00000000-000D-0000-FFFF-FFFF00000000}"/>
  </bookViews>
  <sheets>
    <sheet name="日付" sheetId="18" r:id="rId1"/>
    <sheet name="入力（☆使い方説明☆）" sheetId="22" r:id="rId2"/>
    <sheet name="(中央)ｹｱ名簿" sheetId="14" r:id="rId3"/>
    <sheet name="(中央)ｹｱ報告書" sheetId="24" r:id="rId4"/>
    <sheet name="(中央)ｹｱ請求書" sheetId="42" r:id="rId5"/>
    <sheet name="(北部)ｹｱ名簿" sheetId="52" r:id="rId6"/>
    <sheet name="(北部)ｹｱ報告書" sheetId="54" r:id="rId7"/>
    <sheet name="(北部)ｹｱ請求書 " sheetId="56" r:id="rId8"/>
    <sheet name="(西部)ｹｱ名簿" sheetId="53" r:id="rId9"/>
    <sheet name="(西部)ｹｱ報告書" sheetId="55" r:id="rId10"/>
    <sheet name="(西部)ｹｱ請求書 " sheetId="57" r:id="rId11"/>
  </sheets>
  <definedNames>
    <definedName name="_xlnm.Print_Area" localSheetId="10">'(西部)ｹｱ請求書 '!$A$1:$J$27</definedName>
    <definedName name="_xlnm.Print_Area" localSheetId="8">'(西部)ｹｱ名簿'!$A$1:$L$36</definedName>
    <definedName name="_xlnm.Print_Area" localSheetId="4">'(中央)ｹｱ請求書'!$A$1:$J$27</definedName>
    <definedName name="_xlnm.Print_Area" localSheetId="2">'(中央)ｹｱ名簿'!$A$1:$L$36</definedName>
    <definedName name="_xlnm.Print_Area" localSheetId="7">'(北部)ｹｱ請求書 '!$A$1:$J$27</definedName>
    <definedName name="_xlnm.Print_Area" localSheetId="5">'(北部)ｹｱ名簿'!$A$1:$L$36</definedName>
    <definedName name="_xlnm.Print_Titles" localSheetId="8">'(西部)ｹｱ名簿'!$1:$8</definedName>
    <definedName name="_xlnm.Print_Titles" localSheetId="2">'(中央)ｹｱ名簿'!$1:$8</definedName>
    <definedName name="_xlnm.Print_Titles" localSheetId="5">'(北部)ｹｱ名簿'!$1:$8</definedName>
    <definedName name="事業所名">#REF!</definedName>
    <definedName name="包括事業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3" i="18" l="1"/>
  <c r="L3" i="18"/>
  <c r="K3" i="18"/>
  <c r="J3" i="18"/>
  <c r="I3" i="18"/>
  <c r="H3" i="18"/>
  <c r="G3" i="18"/>
  <c r="F3" i="18"/>
  <c r="E3" i="18"/>
  <c r="D3" i="18"/>
  <c r="C3" i="18"/>
  <c r="B3" i="18"/>
  <c r="F24" i="55"/>
  <c r="F24" i="54"/>
  <c r="F24" i="24"/>
  <c r="I26" i="57"/>
  <c r="G25" i="57"/>
  <c r="I26" i="56"/>
  <c r="I25" i="56"/>
  <c r="G25" i="56"/>
  <c r="I26" i="42"/>
  <c r="F23" i="55" a="1"/>
  <c r="F23" i="55" s="1"/>
  <c r="F23" i="54" a="1"/>
  <c r="F23" i="54" s="1"/>
  <c r="H22" i="54" a="1"/>
  <c r="H22" i="54"/>
  <c r="A38" i="52"/>
  <c r="A39" i="52" s="1"/>
  <c r="A40" i="52" s="1"/>
  <c r="A41" i="52" s="1"/>
  <c r="A42" i="52" s="1"/>
  <c r="A43" i="52" s="1"/>
  <c r="A44" i="52" s="1"/>
  <c r="A45" i="52" s="1"/>
  <c r="A46" i="52" s="1"/>
  <c r="A47" i="52" s="1"/>
  <c r="A48" i="52" s="1"/>
  <c r="A49" i="52" s="1"/>
  <c r="A50" i="52" s="1"/>
  <c r="A51" i="52" s="1"/>
  <c r="A52" i="52" s="1"/>
  <c r="A53" i="52" s="1"/>
  <c r="A54" i="52" s="1"/>
  <c r="A55" i="52" s="1"/>
  <c r="A56" i="52" s="1"/>
  <c r="A57" i="52" s="1"/>
  <c r="A58" i="52" s="1"/>
  <c r="A59" i="52" s="1"/>
  <c r="A60" i="52" s="1"/>
  <c r="A61" i="52" s="1"/>
  <c r="A62" i="52" s="1"/>
  <c r="A63" i="52" s="1"/>
  <c r="A64" i="52" s="1"/>
  <c r="F23" i="24" a="1"/>
  <c r="F23" i="24"/>
  <c r="G25" i="42"/>
  <c r="H22" i="55" a="1"/>
  <c r="H22" i="55"/>
  <c r="F22" i="55" a="1"/>
  <c r="F22" i="55"/>
  <c r="H21" i="55" a="1"/>
  <c r="H21" i="55"/>
  <c r="F21" i="55" a="1"/>
  <c r="F21" i="55"/>
  <c r="H20" i="55" a="1"/>
  <c r="H20" i="55"/>
  <c r="F20" i="55" a="1"/>
  <c r="F20" i="55"/>
  <c r="H19" i="55" a="1"/>
  <c r="H19" i="55"/>
  <c r="F19" i="55" a="1"/>
  <c r="F19" i="55"/>
  <c r="A38" i="53"/>
  <c r="A39" i="53" s="1"/>
  <c r="A40" i="53" s="1"/>
  <c r="A41" i="53" s="1"/>
  <c r="A42" i="53" s="1"/>
  <c r="A43" i="53" s="1"/>
  <c r="A44" i="53" s="1"/>
  <c r="A45" i="53" s="1"/>
  <c r="A46" i="53" s="1"/>
  <c r="A47" i="53" s="1"/>
  <c r="A48" i="53" s="1"/>
  <c r="A49" i="53" s="1"/>
  <c r="A50" i="53" s="1"/>
  <c r="A51" i="53" s="1"/>
  <c r="A52" i="53" s="1"/>
  <c r="A53" i="53" s="1"/>
  <c r="A54" i="53" s="1"/>
  <c r="A55" i="53" s="1"/>
  <c r="A56" i="53" s="1"/>
  <c r="A57" i="53" s="1"/>
  <c r="A58" i="53" s="1"/>
  <c r="A59" i="53" s="1"/>
  <c r="A60" i="53" s="1"/>
  <c r="A61" i="53" s="1"/>
  <c r="A62" i="53" s="1"/>
  <c r="A63" i="53" s="1"/>
  <c r="A64" i="53" s="1"/>
  <c r="A37" i="53"/>
  <c r="F22" i="54" a="1"/>
  <c r="F22" i="54"/>
  <c r="H21" i="54" a="1"/>
  <c r="H21" i="54"/>
  <c r="F21" i="54" a="1"/>
  <c r="F21" i="54"/>
  <c r="H20" i="54" a="1"/>
  <c r="H20" i="54"/>
  <c r="F20" i="54" a="1"/>
  <c r="F20" i="54"/>
  <c r="H19" i="54" a="1"/>
  <c r="H19" i="54"/>
  <c r="F19" i="54" a="1"/>
  <c r="F19" i="54"/>
  <c r="A37" i="52"/>
  <c r="H22" i="24" a="1"/>
  <c r="H22" i="24"/>
  <c r="F22" i="24" a="1"/>
  <c r="F22" i="24"/>
  <c r="H21" i="24" a="1"/>
  <c r="H21" i="24"/>
  <c r="F21" i="24" a="1"/>
  <c r="F21" i="24"/>
  <c r="F20" i="24" a="1"/>
  <c r="F20" i="24"/>
  <c r="H19" i="24" a="1"/>
  <c r="H19" i="24"/>
  <c r="F19" i="24" a="1"/>
  <c r="F19" i="24"/>
  <c r="H20" i="24" a="1"/>
  <c r="H20" i="24"/>
  <c r="A38" i="14"/>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37" i="14"/>
  <c r="J19" i="55"/>
  <c r="I25" i="57"/>
  <c r="B18" i="57"/>
  <c r="E14" i="57"/>
  <c r="E13" i="57"/>
  <c r="E12" i="57"/>
  <c r="E11" i="57"/>
  <c r="G10" i="57"/>
  <c r="B18" i="56"/>
  <c r="E14" i="56"/>
  <c r="E13" i="56"/>
  <c r="E12" i="56"/>
  <c r="E11" i="56"/>
  <c r="G10" i="56"/>
  <c r="J22" i="55"/>
  <c r="G24" i="57" s="1"/>
  <c r="I24" i="57" s="1"/>
  <c r="J21" i="55"/>
  <c r="G23" i="57" s="1"/>
  <c r="I23" i="57" s="1"/>
  <c r="J20" i="55"/>
  <c r="G22" i="57" s="1"/>
  <c r="I22" i="57" s="1"/>
  <c r="E12" i="55"/>
  <c r="I1" i="55"/>
  <c r="H1" i="55"/>
  <c r="G1" i="55"/>
  <c r="F1" i="55"/>
  <c r="E1" i="55"/>
  <c r="D1" i="55"/>
  <c r="C1" i="55"/>
  <c r="J22" i="54"/>
  <c r="G24" i="56" s="1"/>
  <c r="I24" i="56" s="1"/>
  <c r="J21" i="54"/>
  <c r="G23" i="56" s="1"/>
  <c r="I23" i="56" s="1"/>
  <c r="J20" i="54"/>
  <c r="G22" i="56" s="1"/>
  <c r="I22" i="56" s="1"/>
  <c r="J19" i="54"/>
  <c r="E12" i="54"/>
  <c r="I1" i="54"/>
  <c r="H1" i="54"/>
  <c r="G1" i="54"/>
  <c r="F1" i="54"/>
  <c r="E1" i="54"/>
  <c r="D1" i="54"/>
  <c r="C1" i="54"/>
  <c r="G6" i="53"/>
  <c r="G6" i="52"/>
  <c r="G10" i="42"/>
  <c r="G21" i="57" l="1"/>
  <c r="G21" i="56"/>
  <c r="I21" i="57"/>
  <c r="I27" i="57" s="1"/>
  <c r="I21" i="56"/>
  <c r="I27" i="56" s="1"/>
  <c r="J21" i="24"/>
  <c r="E14" i="42"/>
  <c r="E12" i="42"/>
  <c r="G23" i="42" l="1"/>
  <c r="B18" i="42"/>
  <c r="E13" i="42"/>
  <c r="E11" i="42"/>
  <c r="G20" i="22"/>
  <c r="H4" i="42" l="1"/>
  <c r="H4" i="57"/>
  <c r="H4" i="56"/>
  <c r="K19" i="22"/>
  <c r="B6" i="42" l="1"/>
  <c r="E24" i="22"/>
  <c r="D6" i="53" l="1"/>
  <c r="D6" i="52"/>
  <c r="D6" i="14"/>
  <c r="K20" i="22" l="1"/>
  <c r="G19" i="22"/>
  <c r="H5" i="24" l="1"/>
  <c r="B16" i="55"/>
  <c r="H5" i="55"/>
  <c r="B16" i="54"/>
  <c r="H5" i="54"/>
  <c r="B7" i="42"/>
  <c r="B8" i="24"/>
  <c r="B7" i="24"/>
  <c r="I25" i="42"/>
  <c r="I1" i="24" l="1"/>
  <c r="H1" i="24"/>
  <c r="G1" i="24"/>
  <c r="F1" i="24"/>
  <c r="E1" i="24"/>
  <c r="D1" i="24"/>
  <c r="C1" i="24"/>
  <c r="E12" i="24" l="1"/>
  <c r="G6" i="14"/>
  <c r="J19" i="24" l="1"/>
  <c r="J20" i="24"/>
  <c r="J22" i="24"/>
  <c r="G21" i="42" l="1"/>
  <c r="I21" i="42"/>
  <c r="G24" i="42"/>
  <c r="I24" i="42" s="1"/>
  <c r="G22" i="42"/>
  <c r="I22" i="42" s="1"/>
  <c r="I23" i="42"/>
  <c r="B16" i="24"/>
  <c r="I27" i="4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RDPC031</author>
  </authors>
  <commentList>
    <comment ref="B20" authorId="0" shapeId="0" xr:uid="{00000000-0006-0000-0100-000001000000}">
      <text>
        <r>
          <rPr>
            <b/>
            <sz val="18"/>
            <color indexed="81"/>
            <rFont val="ＭＳ Ｐゴシック"/>
            <family val="3"/>
            <charset val="128"/>
          </rPr>
          <t>中央のまま</t>
        </r>
      </text>
    </comment>
    <comment ref="B24" authorId="0" shapeId="0" xr:uid="{00000000-0006-0000-0100-000002000000}">
      <text>
        <r>
          <rPr>
            <b/>
            <sz val="20"/>
            <color indexed="81"/>
            <rFont val="ＭＳ Ｐゴシック"/>
            <family val="3"/>
            <charset val="128"/>
          </rPr>
          <t>①【ここを選びます】
　　提出する当月を選択してください
　（このシートの他の枠は入力済みなので
　　　　　　　　　　　　　　　そのままでOK）
②月を選択すると、中央包括が指定する報告書などの日付が、各包括のシートに自動で入ります
③名簿は今まで通り適宜修正加筆ください
④報告書は自動で計算されます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<sst xmlns="http://schemas.openxmlformats.org/spreadsheetml/2006/main" count="220" uniqueCount="94">
  <si>
    <t>継　続</t>
    <rPh sb="0" eb="1">
      <t>ツギ</t>
    </rPh>
    <rPh sb="2" eb="3">
      <t>ゾク</t>
    </rPh>
    <phoneticPr fontId="1"/>
  </si>
  <si>
    <t>備　考</t>
    <rPh sb="0" eb="1">
      <t>ソナエ</t>
    </rPh>
    <rPh sb="2" eb="3">
      <t>コウ</t>
    </rPh>
    <phoneticPr fontId="1"/>
  </si>
  <si>
    <t>利用者氏名</t>
    <rPh sb="0" eb="3">
      <t>リヨウシャ</t>
    </rPh>
    <rPh sb="3" eb="5">
      <t>シメイ</t>
    </rPh>
    <phoneticPr fontId="1"/>
  </si>
  <si>
    <t>分類</t>
    <rPh sb="0" eb="2">
      <t>ブンルイ</t>
    </rPh>
    <phoneticPr fontId="1"/>
  </si>
  <si>
    <t xml:space="preserve"> </t>
    <phoneticPr fontId="1"/>
  </si>
  <si>
    <t>事業所</t>
    <rPh sb="0" eb="3">
      <t>ジギョウショ</t>
    </rPh>
    <phoneticPr fontId="1"/>
  </si>
  <si>
    <t>月遅れ</t>
    <rPh sb="0" eb="2">
      <t>ツキオク</t>
    </rPh>
    <phoneticPr fontId="1"/>
  </si>
  <si>
    <t>担当
ケアマネ</t>
    <rPh sb="0" eb="2">
      <t>タントウ</t>
    </rPh>
    <phoneticPr fontId="1"/>
  </si>
  <si>
    <t>被保険者番号</t>
    <rPh sb="0" eb="4">
      <t>ヒホケンシャ</t>
    </rPh>
    <rPh sb="4" eb="6">
      <t>バンゴウ</t>
    </rPh>
    <phoneticPr fontId="1"/>
  </si>
  <si>
    <t>委託連携加算</t>
    <rPh sb="0" eb="2">
      <t>イタク</t>
    </rPh>
    <rPh sb="2" eb="4">
      <t>レンケイ</t>
    </rPh>
    <rPh sb="4" eb="6">
      <t>カサン</t>
    </rPh>
    <phoneticPr fontId="1"/>
  </si>
  <si>
    <t>　　　　ｹｱﾏﾈｼﾞﾒﾝﾄＡ（従前相当、サービスＡ）　ｹｱﾏﾈｼﾞﾒﾝﾄＣ（サービスＢ）</t>
    <rPh sb="15" eb="17">
      <t>ジュウゼン</t>
    </rPh>
    <rPh sb="17" eb="19">
      <t>ソウトウ</t>
    </rPh>
    <phoneticPr fontId="1"/>
  </si>
  <si>
    <t>月分</t>
    <rPh sb="0" eb="1">
      <t>ガツ</t>
    </rPh>
    <rPh sb="1" eb="2">
      <t>ブン</t>
    </rPh>
    <phoneticPr fontId="1"/>
  </si>
  <si>
    <t>合計</t>
    <rPh sb="0" eb="2">
      <t>ゴウケイ</t>
    </rPh>
    <phoneticPr fontId="1"/>
  </si>
  <si>
    <t>金額／円</t>
    <rPh sb="0" eb="2">
      <t>キンガク</t>
    </rPh>
    <rPh sb="3" eb="4">
      <t>エン</t>
    </rPh>
    <phoneticPr fontId="1"/>
  </si>
  <si>
    <t>数量／件</t>
    <rPh sb="0" eb="2">
      <t>スウリョウ</t>
    </rPh>
    <rPh sb="3" eb="4">
      <t>ケン</t>
    </rPh>
    <phoneticPr fontId="1"/>
  </si>
  <si>
    <t>単価／円</t>
    <rPh sb="0" eb="2">
      <t>タンカ</t>
    </rPh>
    <rPh sb="3" eb="4">
      <t>エン</t>
    </rPh>
    <phoneticPr fontId="1"/>
  </si>
  <si>
    <t>内　　　　容</t>
    <rPh sb="0" eb="1">
      <t>ナイ</t>
    </rPh>
    <rPh sb="5" eb="6">
      <t>カタチ</t>
    </rPh>
    <phoneticPr fontId="1"/>
  </si>
  <si>
    <t>下記のとおり請求します。</t>
    <rPh sb="0" eb="2">
      <t>カキ</t>
    </rPh>
    <rPh sb="6" eb="8">
      <t>セイキュウ</t>
    </rPh>
    <phoneticPr fontId="1"/>
  </si>
  <si>
    <t>氏名</t>
    <rPh sb="0" eb="2">
      <t>シメイ</t>
    </rPh>
    <phoneticPr fontId="1"/>
  </si>
  <si>
    <t>住所</t>
    <rPh sb="0" eb="2">
      <t>ジュウショ</t>
    </rPh>
    <phoneticPr fontId="1"/>
  </si>
  <si>
    <t>債権者コード</t>
    <rPh sb="0" eb="3">
      <t>サイケンシャ</t>
    </rPh>
    <phoneticPr fontId="1"/>
  </si>
  <si>
    <t>（口座振替依頼者）</t>
    <rPh sb="1" eb="3">
      <t>コウザ</t>
    </rPh>
    <rPh sb="3" eb="5">
      <t>フリカエ</t>
    </rPh>
    <rPh sb="5" eb="8">
      <t>イライシャ</t>
    </rPh>
    <phoneticPr fontId="1"/>
  </si>
  <si>
    <t>実績報告書</t>
    <rPh sb="0" eb="2">
      <t>ジッセキ</t>
    </rPh>
    <rPh sb="2" eb="5">
      <t>ホウコクショ</t>
    </rPh>
    <phoneticPr fontId="1"/>
  </si>
  <si>
    <t>介護予防
ケアマネジメント
請求書</t>
    <rPh sb="0" eb="2">
      <t>カイゴ</t>
    </rPh>
    <rPh sb="2" eb="4">
      <t>ヨボウ</t>
    </rPh>
    <phoneticPr fontId="1"/>
  </si>
  <si>
    <t>居宅介護支援事業所</t>
    <rPh sb="0" eb="2">
      <t>キョタク</t>
    </rPh>
    <rPh sb="2" eb="4">
      <t>カイゴ</t>
    </rPh>
    <rPh sb="4" eb="6">
      <t>シエン</t>
    </rPh>
    <rPh sb="6" eb="9">
      <t>ジギョウショ</t>
    </rPh>
    <phoneticPr fontId="1"/>
  </si>
  <si>
    <t>サービス</t>
    <phoneticPr fontId="1"/>
  </si>
  <si>
    <t>介護予防ケアマネジメント業務　一部委託事業　請求書</t>
    <rPh sb="0" eb="2">
      <t>カイゴ</t>
    </rPh>
    <rPh sb="2" eb="4">
      <t>ヨボウ</t>
    </rPh>
    <rPh sb="12" eb="14">
      <t>ギョウム</t>
    </rPh>
    <rPh sb="15" eb="17">
      <t>イチブ</t>
    </rPh>
    <rPh sb="17" eb="19">
      <t>イタク</t>
    </rPh>
    <rPh sb="19" eb="21">
      <t>ジギョウ</t>
    </rPh>
    <rPh sb="22" eb="25">
      <t>セイキュウショ</t>
    </rPh>
    <phoneticPr fontId="1"/>
  </si>
  <si>
    <t>ケアマネジメントＡ</t>
    <phoneticPr fontId="1"/>
  </si>
  <si>
    <t>ケアマネジメントＣ</t>
    <phoneticPr fontId="1"/>
  </si>
  <si>
    <t>介護予防支援業務と介護予防ケアマネジメント業務の報告書と請求書を自動で作成します。</t>
    <rPh sb="0" eb="2">
      <t>カイゴ</t>
    </rPh>
    <rPh sb="2" eb="4">
      <t>ヨボウ</t>
    </rPh>
    <rPh sb="4" eb="6">
      <t>シエン</t>
    </rPh>
    <rPh sb="6" eb="8">
      <t>ギョウム</t>
    </rPh>
    <rPh sb="9" eb="11">
      <t>カイゴ</t>
    </rPh>
    <rPh sb="11" eb="13">
      <t>ヨボウ</t>
    </rPh>
    <rPh sb="21" eb="23">
      <t>ギョウム</t>
    </rPh>
    <rPh sb="24" eb="27">
      <t>ホウコクショ</t>
    </rPh>
    <rPh sb="28" eb="31">
      <t>セイキュウショ</t>
    </rPh>
    <rPh sb="32" eb="34">
      <t>ジドウ</t>
    </rPh>
    <rPh sb="35" eb="37">
      <t>サクセイ</t>
    </rPh>
    <phoneticPr fontId="1"/>
  </si>
  <si>
    <t>月</t>
    <rPh sb="0" eb="1">
      <t>ガツ</t>
    </rPh>
    <phoneticPr fontId="1"/>
  </si>
  <si>
    <t>→</t>
    <phoneticPr fontId="1"/>
  </si>
  <si>
    <t>　　被保険者番号、利用者氏名、担当ケアマネ、備考は入力してください。</t>
    <rPh sb="2" eb="6">
      <t>ヒホケンシャ</t>
    </rPh>
    <rPh sb="6" eb="8">
      <t>バンゴウ</t>
    </rPh>
    <rPh sb="9" eb="12">
      <t>リヨウシャ</t>
    </rPh>
    <rPh sb="12" eb="14">
      <t>シメイ</t>
    </rPh>
    <rPh sb="15" eb="17">
      <t>タントウ</t>
    </rPh>
    <rPh sb="22" eb="24">
      <t>ビコウ</t>
    </rPh>
    <rPh sb="25" eb="27">
      <t>ニュウリョク</t>
    </rPh>
    <phoneticPr fontId="1"/>
  </si>
  <si>
    <t>　　ほかの部分はプルダウンで選択してください。</t>
    <rPh sb="5" eb="7">
      <t>ブブン</t>
    </rPh>
    <rPh sb="14" eb="16">
      <t>センタク</t>
    </rPh>
    <phoneticPr fontId="1"/>
  </si>
  <si>
    <t>※２行目もつかえます</t>
    <rPh sb="2" eb="3">
      <t>ギョウ</t>
    </rPh>
    <rPh sb="3" eb="4">
      <t>メ</t>
    </rPh>
    <phoneticPr fontId="1"/>
  </si>
  <si>
    <t>介護予防ケアマネジメント業務　一部委託事業　実績報告書</t>
    <rPh sb="0" eb="2">
      <t>カイゴ</t>
    </rPh>
    <rPh sb="2" eb="4">
      <t>ヨボウ</t>
    </rPh>
    <rPh sb="12" eb="14">
      <t>ギョウム</t>
    </rPh>
    <rPh sb="15" eb="17">
      <t>イチブ</t>
    </rPh>
    <rPh sb="17" eb="19">
      <t>イタク</t>
    </rPh>
    <rPh sb="19" eb="21">
      <t>ジギョウ</t>
    </rPh>
    <rPh sb="22" eb="24">
      <t>ジッセキ</t>
    </rPh>
    <rPh sb="24" eb="27">
      <t>ホウコクショ</t>
    </rPh>
    <phoneticPr fontId="1"/>
  </si>
  <si>
    <t>介護予防ケアマネジメントＡ※1</t>
    <phoneticPr fontId="1"/>
  </si>
  <si>
    <t>介護予防ケアマネジメント</t>
    <rPh sb="0" eb="2">
      <t>カイゴ</t>
    </rPh>
    <rPh sb="2" eb="4">
      <t>ヨボウ</t>
    </rPh>
    <phoneticPr fontId="1"/>
  </si>
  <si>
    <t>介護予防ケアマネジメントC</t>
    <rPh sb="0" eb="2">
      <t>カイゴ</t>
    </rPh>
    <rPh sb="2" eb="4">
      <t>ヨボウ</t>
    </rPh>
    <phoneticPr fontId="1"/>
  </si>
  <si>
    <t>従前相当※２
（件）</t>
    <rPh sb="0" eb="2">
      <t>ジュウゼン</t>
    </rPh>
    <rPh sb="2" eb="4">
      <t>ソウトウ</t>
    </rPh>
    <rPh sb="8" eb="9">
      <t>ケン</t>
    </rPh>
    <phoneticPr fontId="1"/>
  </si>
  <si>
    <t>サービスA（件）</t>
    <rPh sb="6" eb="7">
      <t>ケン</t>
    </rPh>
    <phoneticPr fontId="1"/>
  </si>
  <si>
    <t xml:space="preserve">※１　介護予防ケアマネジメントＡ
　　　訪問型・通所型従前相当サービス及びサービスＡにおけるケアマネジメント費
</t>
    <phoneticPr fontId="1"/>
  </si>
  <si>
    <t>※２　従前相当　令和2年度までの現行相当サービス費</t>
    <phoneticPr fontId="1"/>
  </si>
  <si>
    <t>《予防支援と同様のケアマネジメント》
　・従前相当※2
　・サービスＡ</t>
    <phoneticPr fontId="1"/>
  </si>
  <si>
    <t>の介護予防ケアマネジメント業務一部委託事業について次のとおり報告します。</t>
    <phoneticPr fontId="1"/>
  </si>
  <si>
    <t>←プルダウンで選択してください。</t>
    <rPh sb="7" eb="9">
      <t>センタク</t>
    </rPh>
    <phoneticPr fontId="1"/>
  </si>
  <si>
    <t>６　それぞれの様式を見て、確認し、問題がなければ印刷してください。</t>
    <rPh sb="7" eb="9">
      <t>ヨウシキ</t>
    </rPh>
    <rPh sb="10" eb="11">
      <t>ミ</t>
    </rPh>
    <rPh sb="13" eb="15">
      <t>カクニン</t>
    </rPh>
    <rPh sb="17" eb="19">
      <t>モンダイ</t>
    </rPh>
    <rPh sb="24" eb="26">
      <t>インサツ</t>
    </rPh>
    <phoneticPr fontId="1"/>
  </si>
  <si>
    <t>３　請求する包括を選んでください</t>
    <rPh sb="2" eb="4">
      <t>セイキュウ</t>
    </rPh>
    <rPh sb="6" eb="8">
      <t>ホウカツ</t>
    </rPh>
    <rPh sb="9" eb="10">
      <t>エラ</t>
    </rPh>
    <phoneticPr fontId="1"/>
  </si>
  <si>
    <t>※中央のみ</t>
    <rPh sb="1" eb="3">
      <t>チュウオウ</t>
    </rPh>
    <phoneticPr fontId="1"/>
  </si>
  <si>
    <t>月利用分までの実績を作成します。</t>
    <rPh sb="0" eb="1">
      <t>ガツ</t>
    </rPh>
    <rPh sb="1" eb="3">
      <t>リヨウ</t>
    </rPh>
    <rPh sb="3" eb="4">
      <t>ブン</t>
    </rPh>
    <rPh sb="7" eb="9">
      <t>ジッセキ</t>
    </rPh>
    <rPh sb="10" eb="12">
      <t>サクセイ</t>
    </rPh>
    <phoneticPr fontId="1"/>
  </si>
  <si>
    <t>黄色</t>
    <rPh sb="0" eb="2">
      <t>キイロ</t>
    </rPh>
    <phoneticPr fontId="1"/>
  </si>
  <si>
    <t>になっているセルとシートを入力してください。</t>
    <rPh sb="13" eb="15">
      <t>ニュウリョク</t>
    </rPh>
    <phoneticPr fontId="1"/>
  </si>
  <si>
    <t>□ 西部包括</t>
    <phoneticPr fontId="1"/>
  </si>
  <si>
    <t>□ 北部包括</t>
    <phoneticPr fontId="1"/>
  </si>
  <si>
    <t>■ 中央包括</t>
    <phoneticPr fontId="1"/>
  </si>
  <si>
    <t>（あて先）</t>
    <rPh sb="3" eb="4">
      <t>サキ</t>
    </rPh>
    <phoneticPr fontId="1"/>
  </si>
  <si>
    <t>提出月</t>
    <rPh sb="0" eb="2">
      <t>テイシュツ</t>
    </rPh>
    <rPh sb="2" eb="3">
      <t>ツキ</t>
    </rPh>
    <phoneticPr fontId="1"/>
  </si>
  <si>
    <t>※ 「内消費税額」には、合計金額に10/110を乗じて得た額（１円未満の端数が生じる場合は切り捨て）を記載する</t>
    <phoneticPr fontId="1"/>
  </si>
  <si>
    <t>内消費税</t>
    <rPh sb="0" eb="1">
      <t>ウチ</t>
    </rPh>
    <rPh sb="1" eb="4">
      <t>ショウヒゼイ</t>
    </rPh>
    <phoneticPr fontId="1"/>
  </si>
  <si>
    <t>事業所名</t>
    <rPh sb="0" eb="3">
      <t>ジギョウショ</t>
    </rPh>
    <rPh sb="3" eb="4">
      <t>メイ</t>
    </rPh>
    <phoneticPr fontId="1"/>
  </si>
  <si>
    <t>登録番号　Ｔ</t>
    <rPh sb="0" eb="2">
      <t>トウロク</t>
    </rPh>
    <rPh sb="2" eb="4">
      <t>バンゴウ</t>
    </rPh>
    <phoneticPr fontId="1"/>
  </si>
  <si>
    <t>実績報告書</t>
    <rPh sb="0" eb="4">
      <t>ジッセキホウコク</t>
    </rPh>
    <rPh sb="4" eb="5">
      <t>ショ</t>
    </rPh>
    <phoneticPr fontId="1"/>
  </si>
  <si>
    <t>ケアマネジメント請求書</t>
    <rPh sb="8" eb="11">
      <t>セイキュウショ</t>
    </rPh>
    <phoneticPr fontId="1"/>
  </si>
  <si>
    <t>（あて先）</t>
    <rPh sb="3" eb="4">
      <t>サキ</t>
    </rPh>
    <phoneticPr fontId="1"/>
  </si>
  <si>
    <r>
      <t>１　</t>
    </r>
    <r>
      <rPr>
        <b/>
        <sz val="11"/>
        <color rgb="FFFF0000"/>
        <rFont val="BIZ UDPゴシック"/>
        <family val="3"/>
        <charset val="128"/>
      </rPr>
      <t>事業所名</t>
    </r>
    <r>
      <rPr>
        <b/>
        <sz val="11"/>
        <color theme="1"/>
        <rFont val="BIZ UDPゴシック"/>
        <family val="3"/>
        <charset val="128"/>
      </rPr>
      <t>を入力してください。</t>
    </r>
    <rPh sb="2" eb="5">
      <t>ジギョウショ</t>
    </rPh>
    <rPh sb="5" eb="6">
      <t>メイ</t>
    </rPh>
    <rPh sb="7" eb="9">
      <t>ニュウリョク</t>
    </rPh>
    <phoneticPr fontId="1"/>
  </si>
  <si>
    <r>
      <t>２　</t>
    </r>
    <r>
      <rPr>
        <b/>
        <sz val="11"/>
        <color rgb="FFFF0000"/>
        <rFont val="BIZ UDPゴシック"/>
        <family val="3"/>
        <charset val="128"/>
      </rPr>
      <t>口座振替依頼者</t>
    </r>
    <r>
      <rPr>
        <b/>
        <sz val="11"/>
        <color theme="1"/>
        <rFont val="BIZ UDPゴシック"/>
        <family val="3"/>
        <charset val="128"/>
      </rPr>
      <t>の情報を入力してください。</t>
    </r>
    <rPh sb="2" eb="4">
      <t>コウザ</t>
    </rPh>
    <rPh sb="4" eb="6">
      <t>フリカエ</t>
    </rPh>
    <rPh sb="6" eb="8">
      <t>イライ</t>
    </rPh>
    <rPh sb="8" eb="9">
      <t>シャ</t>
    </rPh>
    <rPh sb="10" eb="12">
      <t>ジョウホウ</t>
    </rPh>
    <rPh sb="13" eb="15">
      <t>ニュウリョク</t>
    </rPh>
    <phoneticPr fontId="1"/>
  </si>
  <si>
    <r>
      <t>４　</t>
    </r>
    <r>
      <rPr>
        <b/>
        <sz val="11"/>
        <color rgb="FFFF0000"/>
        <rFont val="BIZ UDPゴシック"/>
        <family val="3"/>
        <charset val="128"/>
      </rPr>
      <t>提出月</t>
    </r>
    <r>
      <rPr>
        <b/>
        <sz val="11"/>
        <color theme="1"/>
        <rFont val="BIZ UDPゴシック"/>
        <family val="3"/>
        <charset val="128"/>
      </rPr>
      <t>を入力してください。</t>
    </r>
    <rPh sb="2" eb="4">
      <t>テイシュツ</t>
    </rPh>
    <rPh sb="4" eb="5">
      <t>ヅキ</t>
    </rPh>
    <rPh sb="6" eb="8">
      <t>ニュウリョク</t>
    </rPh>
    <phoneticPr fontId="1"/>
  </si>
  <si>
    <r>
      <t>５　</t>
    </r>
    <r>
      <rPr>
        <b/>
        <sz val="11"/>
        <color rgb="FFFF0000"/>
        <rFont val="BIZ UDPゴシック"/>
        <family val="3"/>
        <charset val="128"/>
      </rPr>
      <t>予防支援対象者名簿</t>
    </r>
    <r>
      <rPr>
        <b/>
        <sz val="11"/>
        <rFont val="BIZ UDPゴシック"/>
        <family val="3"/>
        <charset val="128"/>
      </rPr>
      <t>シート</t>
    </r>
    <r>
      <rPr>
        <b/>
        <sz val="11"/>
        <color theme="1"/>
        <rFont val="BIZ UDPゴシック"/>
        <family val="3"/>
        <charset val="128"/>
      </rPr>
      <t>と</t>
    </r>
    <r>
      <rPr>
        <b/>
        <sz val="11"/>
        <color rgb="FFFF0000"/>
        <rFont val="BIZ UDPゴシック"/>
        <family val="3"/>
        <charset val="128"/>
      </rPr>
      <t>ケアマネジメント対象者名簿</t>
    </r>
    <r>
      <rPr>
        <b/>
        <sz val="11"/>
        <rFont val="BIZ UDPゴシック"/>
        <family val="3"/>
        <charset val="128"/>
      </rPr>
      <t>シート</t>
    </r>
    <r>
      <rPr>
        <b/>
        <sz val="11"/>
        <color theme="1"/>
        <rFont val="BIZ UDPゴシック"/>
        <family val="3"/>
        <charset val="128"/>
      </rPr>
      <t>を入力してください。</t>
    </r>
    <rPh sb="2" eb="4">
      <t>ヨボウ</t>
    </rPh>
    <rPh sb="4" eb="6">
      <t>シエン</t>
    </rPh>
    <rPh sb="6" eb="8">
      <t>タイショウ</t>
    </rPh>
    <rPh sb="8" eb="9">
      <t>シャ</t>
    </rPh>
    <rPh sb="9" eb="11">
      <t>メイボ</t>
    </rPh>
    <rPh sb="23" eb="26">
      <t>タイショウシャ</t>
    </rPh>
    <rPh sb="26" eb="28">
      <t>メイボ</t>
    </rPh>
    <rPh sb="32" eb="34">
      <t>ニュウリョク</t>
    </rPh>
    <phoneticPr fontId="1"/>
  </si>
  <si>
    <t>介護予防ケアマネジメント対象者名簿</t>
    <phoneticPr fontId="1"/>
  </si>
  <si>
    <r>
      <rPr>
        <b/>
        <sz val="11"/>
        <color theme="1"/>
        <rFont val="BIZ UDPゴシック"/>
        <family val="3"/>
        <charset val="128"/>
      </rPr>
      <t>新　規</t>
    </r>
    <r>
      <rPr>
        <b/>
        <sz val="10"/>
        <color theme="1"/>
        <rFont val="BIZ UDPゴシック"/>
        <family val="3"/>
        <charset val="128"/>
      </rPr>
      <t xml:space="preserve">　
 </t>
    </r>
    <r>
      <rPr>
        <b/>
        <sz val="9"/>
        <color theme="1"/>
        <rFont val="BIZ UDPゴシック"/>
        <family val="3"/>
        <charset val="128"/>
      </rPr>
      <t xml:space="preserve"> (初回加算）</t>
    </r>
    <rPh sb="0" eb="1">
      <t>シン</t>
    </rPh>
    <rPh sb="2" eb="3">
      <t>キ</t>
    </rPh>
    <rPh sb="8" eb="10">
      <t>ショカイ</t>
    </rPh>
    <rPh sb="10" eb="12">
      <t>カサン</t>
    </rPh>
    <phoneticPr fontId="1"/>
  </si>
  <si>
    <t>※ それぞれR8.6.1介護職員等処遇改善加算が加わった額が記載されている</t>
    <rPh sb="12" eb="23">
      <t>カイゴショクイントウショグウカイゼンカサン</t>
    </rPh>
    <rPh sb="24" eb="25">
      <t>クワ</t>
    </rPh>
    <rPh sb="28" eb="29">
      <t>ガク</t>
    </rPh>
    <rPh sb="30" eb="32">
      <t>キサイ</t>
    </rPh>
    <phoneticPr fontId="1"/>
  </si>
  <si>
    <t>種別</t>
    <rPh sb="0" eb="2">
      <t>シュベツ</t>
    </rPh>
    <phoneticPr fontId="1"/>
  </si>
  <si>
    <t>社会福祉法人　恵和会</t>
  </si>
  <si>
    <t>□ 中央包括</t>
    <phoneticPr fontId="1"/>
  </si>
  <si>
    <t>■ 西部包括</t>
    <phoneticPr fontId="1"/>
  </si>
  <si>
    <t>■ 北部包括</t>
    <phoneticPr fontId="1"/>
  </si>
  <si>
    <t>社会福祉法人　塩尻市社会福祉協議会</t>
  </si>
  <si>
    <t>(塩尻市北部地域包括支援センター　受託法人)</t>
  </si>
  <si>
    <t>(塩尻市西部地域包括支援センター　受託法人)</t>
  </si>
  <si>
    <t>中央</t>
  </si>
  <si>
    <t>(塩尻市西部地域包括支援センター　受託法人)</t>
    <phoneticPr fontId="1"/>
  </si>
  <si>
    <t>　基本報酬/初回加算
処遇改善加算</t>
    <rPh sb="1" eb="3">
      <t>キホン</t>
    </rPh>
    <rPh sb="3" eb="5">
      <t>ホウシュウ</t>
    </rPh>
    <rPh sb="6" eb="8">
      <t>ショカイ</t>
    </rPh>
    <rPh sb="8" eb="10">
      <t>カサン</t>
    </rPh>
    <rPh sb="11" eb="17">
      <t>ショグウカイゼンカサン</t>
    </rPh>
    <phoneticPr fontId="1"/>
  </si>
  <si>
    <t>　基本報酬/委託連携加算
処遇改善加算</t>
    <rPh sb="1" eb="3">
      <t>キホン</t>
    </rPh>
    <rPh sb="3" eb="5">
      <t>ホウシュウ</t>
    </rPh>
    <rPh sb="6" eb="8">
      <t>イタク</t>
    </rPh>
    <rPh sb="8" eb="10">
      <t>レンケイ</t>
    </rPh>
    <rPh sb="10" eb="12">
      <t>カサン</t>
    </rPh>
    <rPh sb="13" eb="19">
      <t>ショグウカイゼンカサン</t>
    </rPh>
    <phoneticPr fontId="1"/>
  </si>
  <si>
    <t>　基本報酬/初回加算
　委託連携加算/処遇改善加算</t>
    <rPh sb="1" eb="3">
      <t>キホン</t>
    </rPh>
    <rPh sb="3" eb="5">
      <t>ホウシュウ</t>
    </rPh>
    <rPh sb="6" eb="8">
      <t>ショカイ</t>
    </rPh>
    <rPh sb="8" eb="10">
      <t>カサン</t>
    </rPh>
    <rPh sb="12" eb="18">
      <t>イタクレンケイカサン</t>
    </rPh>
    <rPh sb="19" eb="25">
      <t>ショグウカイゼンカサン</t>
    </rPh>
    <phoneticPr fontId="1"/>
  </si>
  <si>
    <t>　基本報酬
処遇改善加算</t>
    <rPh sb="1" eb="3">
      <t>キホン</t>
    </rPh>
    <rPh sb="3" eb="5">
      <t>ホウシュウ</t>
    </rPh>
    <rPh sb="6" eb="12">
      <t>ショグウカイゼンカサン</t>
    </rPh>
    <phoneticPr fontId="1"/>
  </si>
  <si>
    <t>介護予防ケアマネジメント
初回</t>
    <rPh sb="0" eb="2">
      <t>カイゴ</t>
    </rPh>
    <rPh sb="2" eb="4">
      <t>ヨボウ</t>
    </rPh>
    <rPh sb="13" eb="15">
      <t>ショカイ</t>
    </rPh>
    <phoneticPr fontId="1"/>
  </si>
  <si>
    <t>介護予防ケアマネジメント
委託連携</t>
    <rPh sb="0" eb="2">
      <t>カイゴ</t>
    </rPh>
    <rPh sb="2" eb="4">
      <t>ヨボウ</t>
    </rPh>
    <rPh sb="13" eb="15">
      <t>イタク</t>
    </rPh>
    <rPh sb="15" eb="17">
      <t>レンケイ</t>
    </rPh>
    <phoneticPr fontId="1"/>
  </si>
  <si>
    <t>介護予防ケアマネジメント
初回/委託連携</t>
    <rPh sb="0" eb="2">
      <t>カイゴ</t>
    </rPh>
    <rPh sb="2" eb="4">
      <t>ヨボウ</t>
    </rPh>
    <rPh sb="13" eb="15">
      <t>ショカイ</t>
    </rPh>
    <rPh sb="16" eb="18">
      <t>イタク</t>
    </rPh>
    <rPh sb="18" eb="20">
      <t>レンケイ</t>
    </rPh>
    <phoneticPr fontId="1"/>
  </si>
  <si>
    <t>種別</t>
    <rPh sb="0" eb="2">
      <t>シュベツ</t>
    </rPh>
    <phoneticPr fontId="1"/>
  </si>
  <si>
    <t>総合計</t>
    <rPh sb="0" eb="1">
      <t>ソウ</t>
    </rPh>
    <rPh sb="1" eb="3">
      <t>ゴウケイ</t>
    </rPh>
    <phoneticPr fontId="1"/>
  </si>
  <si>
    <r>
      <rPr>
        <b/>
        <sz val="8"/>
        <color theme="1"/>
        <rFont val="BIZ UDPゴシック"/>
        <family val="3"/>
        <charset val="128"/>
      </rPr>
      <t>介護予防ケアマネジメントＣ</t>
    </r>
    <r>
      <rPr>
        <sz val="8"/>
        <color theme="1"/>
        <rFont val="BIZ UDPゴシック"/>
        <family val="3"/>
        <charset val="128"/>
      </rPr>
      <t xml:space="preserve">
《初回のみのケアマネジメント》
・サービスB</t>
    </r>
    <rPh sb="0" eb="2">
      <t>カイゴ</t>
    </rPh>
    <rPh sb="2" eb="4">
      <t>ヨボウ</t>
    </rPh>
    <phoneticPr fontId="1"/>
  </si>
  <si>
    <t>小計</t>
    <rPh sb="0" eb="1">
      <t>ショウ</t>
    </rPh>
    <rPh sb="1" eb="2">
      <t>ケイ</t>
    </rPh>
    <phoneticPr fontId="1"/>
  </si>
  <si>
    <t>↑年を入力してください</t>
    <rPh sb="1" eb="2">
      <t>ネン</t>
    </rPh>
    <rPh sb="3" eb="5">
      <t>ニュウリョク</t>
    </rPh>
    <phoneticPr fontId="1"/>
  </si>
  <si>
    <t xml:space="preserve">日付
</t>
    <rPh sb="0" eb="2">
      <t>ヒヅケ</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</si>
</sst>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numFmt numFmtId="177" formatCode="#,##0;[Red]#,##0"/>
    <numFmt numFmtId="178" formatCode="#,##0_);[Red]\(#,##0\)"/>
    <numFmt numFmtId="179" formatCode="[$-411]ggge&quot;年　&quot;m&quot;月分&quot;"/>
    <numFmt numFmtId="180" formatCode="0000000000"/>
    <numFmt numFmtId="181" formatCode="[$-411]ggge&quot;年&quot;m&quot;月&quot;d&quot;日&quot;;@"/>
    <numFmt numFmtId="182" formatCode="0&quot;件&quot;"/>
  </numFmts>
  <fonts count="35"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b/>
      <sz val="11"/>
      <color theme="1"/>
      <name val="ＭＳ Ｐゴシック"/>
      <family val="3"/>
      <charset val="128"/>
      <scheme val="minor"/>
    </font>
    <font>
      <sz val="10"/>
      <color theme="1"/>
      <name val="ＭＳ Ｐゴシック"/>
      <family val="2"/>
      <charset val="128"/>
      <scheme val="minor"/>
    </font>
    <font>
      <sz val="11"/>
      <color theme="1"/>
      <name val="ＭＳ Ｐゴシック"/>
      <family val="3"/>
      <charset val="128"/>
      <scheme val="minor"/>
    </font>
    <font>
      <sz val="11"/>
      <name val="ＭＳ Ｐゴシック"/>
      <family val="3"/>
      <charset val="128"/>
    </font>
    <font>
      <b/>
      <sz val="20"/>
      <color indexed="81"/>
      <name val="ＭＳ Ｐゴシック"/>
      <family val="3"/>
      <charset val="128"/>
    </font>
    <font>
      <b/>
      <sz val="18"/>
      <color indexed="81"/>
      <name val="ＭＳ Ｐゴシック"/>
      <family val="3"/>
      <charset val="128"/>
    </font>
    <font>
      <sz val="11"/>
      <color theme="1"/>
      <name val="ＭＳ Ｐゴシック"/>
      <family val="2"/>
      <charset val="128"/>
      <scheme val="minor"/>
    </font>
    <font>
      <sz val="11"/>
      <color theme="1"/>
      <name val="BIZ UDゴシック"/>
      <family val="3"/>
      <charset val="128"/>
    </font>
    <font>
      <sz val="12"/>
      <color theme="1"/>
      <name val="BIZ UDゴシック"/>
      <family val="3"/>
      <charset val="128"/>
    </font>
    <font>
      <sz val="14"/>
      <color theme="1"/>
      <name val="BIZ UDゴシック"/>
      <family val="3"/>
      <charset val="128"/>
    </font>
    <font>
      <b/>
      <sz val="11"/>
      <color theme="1"/>
      <name val="BIZ UDPゴシック"/>
      <family val="3"/>
      <charset val="128"/>
    </font>
    <font>
      <b/>
      <sz val="11"/>
      <color rgb="FFFF0000"/>
      <name val="BIZ UDPゴシック"/>
      <family val="3"/>
      <charset val="128"/>
    </font>
    <font>
      <b/>
      <sz val="11"/>
      <name val="BIZ UDPゴシック"/>
      <family val="3"/>
      <charset val="128"/>
    </font>
    <font>
      <sz val="11"/>
      <color theme="1"/>
      <name val="BIZ UDPゴシック"/>
      <family val="3"/>
      <charset val="128"/>
    </font>
    <font>
      <sz val="9"/>
      <color theme="1"/>
      <name val="BIZ UDPゴシック"/>
      <family val="3"/>
      <charset val="128"/>
    </font>
    <font>
      <sz val="8"/>
      <color theme="1"/>
      <name val="BIZ UDPゴシック"/>
      <family val="3"/>
      <charset val="128"/>
    </font>
    <font>
      <sz val="13"/>
      <color theme="1"/>
      <name val="BIZ UDPゴシック"/>
      <family val="3"/>
      <charset val="128"/>
    </font>
    <font>
      <sz val="10"/>
      <color theme="1"/>
      <name val="BIZ UDPゴシック"/>
      <family val="3"/>
      <charset val="128"/>
    </font>
    <font>
      <b/>
      <sz val="12"/>
      <color theme="1"/>
      <name val="BIZ UDPゴシック"/>
      <family val="3"/>
      <charset val="128"/>
    </font>
    <font>
      <b/>
      <sz val="13"/>
      <color theme="1"/>
      <name val="BIZ UDPゴシック"/>
      <family val="3"/>
      <charset val="128"/>
    </font>
    <font>
      <b/>
      <sz val="20"/>
      <color theme="1"/>
      <name val="BIZ UDPゴシック"/>
      <family val="3"/>
      <charset val="128"/>
    </font>
    <font>
      <sz val="19"/>
      <color theme="1"/>
      <name val="BIZ UDPゴシック"/>
      <family val="3"/>
      <charset val="128"/>
    </font>
    <font>
      <sz val="20"/>
      <color theme="1"/>
      <name val="BIZ UDPゴシック"/>
      <family val="3"/>
      <charset val="128"/>
    </font>
    <font>
      <b/>
      <sz val="16"/>
      <color theme="1"/>
      <name val="BIZ UDPゴシック"/>
      <family val="3"/>
      <charset val="128"/>
    </font>
    <font>
      <sz val="12"/>
      <color theme="1"/>
      <name val="BIZ UDPゴシック"/>
      <family val="3"/>
      <charset val="128"/>
    </font>
    <font>
      <b/>
      <sz val="10"/>
      <color theme="1"/>
      <name val="BIZ UDPゴシック"/>
      <family val="3"/>
      <charset val="128"/>
    </font>
    <font>
      <b/>
      <sz val="9"/>
      <color theme="1"/>
      <name val="BIZ UDPゴシック"/>
      <family val="3"/>
      <charset val="128"/>
    </font>
    <font>
      <sz val="6"/>
      <color theme="1"/>
      <name val="BIZ UDPゴシック"/>
      <family val="3"/>
      <charset val="128"/>
    </font>
    <font>
      <b/>
      <sz val="8"/>
      <color theme="1"/>
      <name val="BIZ UDPゴシック"/>
      <family val="3"/>
      <charset val="128"/>
    </font>
    <font>
      <b/>
      <sz val="14"/>
      <color theme="1"/>
      <name val="BIZ UDPゴシック"/>
      <family val="3"/>
      <charset val="128"/>
    </font>
    <font>
      <b/>
      <sz val="10"/>
      <color rgb="FFFF0000"/>
      <name val="ＭＳ Ｐゴシック"/>
      <family val="3"/>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style="thin">
        <color indexed="64"/>
      </bottom>
      <diagonal/>
    </border>
    <border>
      <left/>
      <right style="thin">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alignment vertical="center"/>
    </xf>
    <xf numFmtId="0" fontId="7" fillId="0" borderId="0">
      <alignment vertical="center"/>
    </xf>
    <xf numFmtId="38" fontId="10" fillId="0" borderId="0" applyFont="0" applyFill="0" applyBorder="0" applyAlignment="0" applyProtection="0">
      <alignment vertical="center"/>
    </xf>
  </cellStyleXfs>
  <cellXfs count="164">
    <xf numFmtId="0" fontId="0" fillId="0" borderId="0" xfId="0">
      <alignment vertical="center"/>
    </xf>
    <xf numFmtId="0" fontId="0" fillId="0" borderId="0" xfId="0" applyFont="1">
      <alignment vertical="center"/>
    </xf>
    <xf numFmtId="0" fontId="6" fillId="0" borderId="0" xfId="0" applyFont="1" applyFill="1" applyAlignment="1">
      <alignment horizontal="left" vertical="center"/>
    </xf>
    <xf numFmtId="0" fontId="6" fillId="0" borderId="0" xfId="0" applyFont="1" applyFill="1">
      <alignment vertical="center"/>
    </xf>
    <xf numFmtId="0" fontId="6" fillId="3" borderId="0" xfId="0" applyFont="1" applyFill="1">
      <alignment vertical="center"/>
    </xf>
    <xf numFmtId="0" fontId="5" fillId="0" borderId="0" xfId="0" applyFont="1">
      <alignment vertical="center"/>
    </xf>
    <xf numFmtId="0" fontId="0" fillId="3" borderId="0" xfId="0" applyFill="1" applyAlignment="1">
      <alignment horizontal="center" vertical="center"/>
    </xf>
    <xf numFmtId="17" fontId="0" fillId="0" borderId="0" xfId="0" applyNumberFormat="1" applyFont="1">
      <alignment vertical="center"/>
    </xf>
    <xf numFmtId="0" fontId="0" fillId="4" borderId="0" xfId="0" applyFill="1">
      <alignment vertical="center"/>
    </xf>
    <xf numFmtId="0" fontId="0" fillId="0" borderId="0" xfId="0">
      <alignment vertical="center"/>
    </xf>
    <xf numFmtId="0" fontId="6" fillId="3" borderId="40" xfId="0" applyFont="1" applyFill="1" applyBorder="1">
      <alignment vertical="center"/>
    </xf>
    <xf numFmtId="0" fontId="6" fillId="4" borderId="0" xfId="0" applyFont="1" applyFill="1" applyProtection="1">
      <alignment vertical="center"/>
    </xf>
    <xf numFmtId="0" fontId="13" fillId="0" borderId="21" xfId="0" applyFont="1" applyBorder="1">
      <alignment vertical="center"/>
    </xf>
    <xf numFmtId="0" fontId="13" fillId="0" borderId="1" xfId="0" applyFont="1" applyFill="1" applyBorder="1">
      <alignment vertical="center"/>
    </xf>
    <xf numFmtId="56" fontId="12" fillId="0" borderId="1" xfId="0" applyNumberFormat="1" applyFont="1" applyBorder="1">
      <alignment vertical="center"/>
    </xf>
    <xf numFmtId="56" fontId="12" fillId="0" borderId="1" xfId="0" applyNumberFormat="1" applyFont="1" applyBorder="1" applyAlignment="1">
      <alignment vertical="center" wrapText="1"/>
    </xf>
    <xf numFmtId="0" fontId="11" fillId="0" borderId="3" xfId="0" applyFont="1" applyBorder="1">
      <alignment vertical="center"/>
    </xf>
    <xf numFmtId="0" fontId="11" fillId="0" borderId="3" xfId="0" applyFont="1" applyBorder="1" applyAlignment="1">
      <alignment vertical="center" wrapText="1"/>
    </xf>
    <xf numFmtId="0" fontId="0" fillId="0" borderId="0" xfId="0" applyFont="1" applyAlignment="1">
      <alignment vertical="center" shrinkToFit="1"/>
    </xf>
    <xf numFmtId="0" fontId="4" fillId="0" borderId="0" xfId="0" applyFont="1">
      <alignment vertical="center"/>
    </xf>
    <xf numFmtId="0" fontId="14" fillId="0" borderId="0" xfId="0" applyFont="1">
      <alignment vertical="center"/>
    </xf>
    <xf numFmtId="0" fontId="17" fillId="0" borderId="25" xfId="0" applyFont="1" applyBorder="1" applyAlignment="1"/>
    <xf numFmtId="0" fontId="17" fillId="0" borderId="8" xfId="0" applyFont="1" applyBorder="1" applyAlignment="1">
      <alignment vertical="center"/>
    </xf>
    <xf numFmtId="178" fontId="17" fillId="0" borderId="3" xfId="0" applyNumberFormat="1" applyFont="1" applyBorder="1" applyAlignment="1">
      <alignment horizontal="centerContinuous" vertical="center"/>
    </xf>
    <xf numFmtId="178" fontId="17" fillId="0" borderId="5" xfId="0" applyNumberFormat="1" applyFont="1" applyBorder="1" applyAlignment="1">
      <alignment horizontal="centerContinuous" vertical="center"/>
    </xf>
    <xf numFmtId="0" fontId="17" fillId="0" borderId="26" xfId="0" applyFont="1" applyBorder="1" applyAlignment="1">
      <alignment vertical="center"/>
    </xf>
    <xf numFmtId="0" fontId="17" fillId="0" borderId="23" xfId="0" applyFont="1" applyBorder="1" applyAlignment="1">
      <alignment vertical="center"/>
    </xf>
    <xf numFmtId="178" fontId="17" fillId="0" borderId="39" xfId="0" applyNumberFormat="1" applyFont="1" applyBorder="1" applyAlignment="1">
      <alignment horizontal="centerContinuous" vertical="center"/>
    </xf>
    <xf numFmtId="0" fontId="17" fillId="0" borderId="2" xfId="0" applyFont="1" applyBorder="1" applyAlignment="1">
      <alignment horizontal="centerContinuous" vertical="center"/>
    </xf>
    <xf numFmtId="0" fontId="17" fillId="0" borderId="26" xfId="0" applyFont="1" applyBorder="1" applyAlignment="1"/>
    <xf numFmtId="0" fontId="17" fillId="0" borderId="17" xfId="0" applyFont="1" applyBorder="1" applyAlignment="1"/>
    <xf numFmtId="0" fontId="17" fillId="0" borderId="27" xfId="0" applyFont="1" applyBorder="1" applyAlignment="1">
      <alignment vertical="center"/>
    </xf>
    <xf numFmtId="0" fontId="17" fillId="0" borderId="10" xfId="0" applyFont="1" applyBorder="1" applyAlignment="1">
      <alignment vertical="center"/>
    </xf>
    <xf numFmtId="0" fontId="17" fillId="0" borderId="28" xfId="0" applyFont="1" applyBorder="1" applyAlignment="1">
      <alignment vertical="center"/>
    </xf>
    <xf numFmtId="178" fontId="17" fillId="0" borderId="41" xfId="0" applyNumberFormat="1" applyFont="1" applyBorder="1" applyAlignment="1">
      <alignment horizontal="centerContinuous" vertical="center"/>
    </xf>
    <xf numFmtId="0" fontId="17" fillId="0" borderId="9" xfId="0" applyFont="1" applyBorder="1" applyAlignment="1">
      <alignment horizontal="centerContinuous" vertical="center"/>
    </xf>
    <xf numFmtId="0" fontId="17" fillId="0" borderId="16" xfId="0" applyFont="1" applyBorder="1" applyAlignment="1">
      <alignment horizontal="centerContinuous" vertical="center"/>
    </xf>
    <xf numFmtId="0" fontId="20" fillId="0" borderId="0" xfId="0" applyFont="1" applyAlignment="1">
      <alignment horizontal="centerContinuous" vertical="center"/>
    </xf>
    <xf numFmtId="0" fontId="17" fillId="0" borderId="0" xfId="0" applyFont="1" applyAlignment="1">
      <alignment horizontal="centerContinuous" vertical="center"/>
    </xf>
    <xf numFmtId="0" fontId="17" fillId="0" borderId="0" xfId="0" applyFont="1">
      <alignment vertical="center"/>
    </xf>
    <xf numFmtId="0" fontId="17" fillId="0" borderId="0" xfId="0" applyFont="1" applyAlignment="1">
      <alignment vertical="center"/>
    </xf>
    <xf numFmtId="0" fontId="17" fillId="0" borderId="0" xfId="0" applyFont="1" applyAlignment="1">
      <alignment horizontal="right" vertical="center"/>
    </xf>
    <xf numFmtId="0" fontId="17" fillId="0" borderId="0" xfId="0" applyFont="1" applyBorder="1">
      <alignment vertical="center"/>
    </xf>
    <xf numFmtId="0" fontId="17" fillId="0" borderId="2" xfId="0" applyFont="1" applyBorder="1" applyAlignment="1">
      <alignment vertical="center"/>
    </xf>
    <xf numFmtId="0" fontId="17" fillId="0" borderId="9" xfId="0" applyFont="1" applyBorder="1">
      <alignment vertical="center"/>
    </xf>
    <xf numFmtId="0" fontId="17" fillId="0" borderId="14" xfId="0" applyFont="1" applyBorder="1" applyAlignment="1">
      <alignment horizontal="centerContinuous" vertical="center"/>
    </xf>
    <xf numFmtId="0" fontId="17" fillId="0" borderId="13" xfId="0" applyFont="1" applyBorder="1" applyAlignment="1">
      <alignment horizontal="centerContinuous" vertical="center"/>
    </xf>
    <xf numFmtId="0" fontId="17" fillId="0" borderId="12" xfId="0" applyFont="1" applyBorder="1" applyAlignment="1">
      <alignment horizontal="centerContinuous" vertical="center"/>
    </xf>
    <xf numFmtId="0" fontId="17" fillId="0" borderId="20" xfId="0" applyFont="1" applyBorder="1" applyAlignment="1">
      <alignment horizontal="centerContinuous" vertical="center"/>
    </xf>
    <xf numFmtId="0" fontId="17" fillId="0" borderId="19" xfId="0" applyFont="1" applyBorder="1" applyAlignment="1">
      <alignment horizontal="centerContinuous" vertical="center"/>
    </xf>
    <xf numFmtId="0" fontId="17" fillId="0" borderId="0" xfId="0" applyFont="1" applyBorder="1" applyAlignment="1">
      <alignment vertical="top"/>
    </xf>
    <xf numFmtId="0" fontId="17" fillId="0" borderId="0" xfId="0" applyFont="1" applyAlignment="1">
      <alignment vertical="top"/>
    </xf>
    <xf numFmtId="0" fontId="18" fillId="0" borderId="27" xfId="0" applyFont="1" applyBorder="1" applyAlignment="1">
      <alignment horizontal="center" vertical="center" wrapText="1"/>
    </xf>
    <xf numFmtId="0" fontId="19" fillId="0" borderId="0" xfId="0" applyFont="1" applyBorder="1" applyAlignment="1">
      <alignment horizontal="center" vertical="top" wrapText="1"/>
    </xf>
    <xf numFmtId="0" fontId="17" fillId="0" borderId="0" xfId="0" applyFont="1" applyAlignment="1">
      <alignment horizontal="center" vertical="center"/>
    </xf>
    <xf numFmtId="179" fontId="17" fillId="0" borderId="0" xfId="0" applyNumberFormat="1" applyFont="1" applyAlignment="1">
      <alignment horizontal="right" vertical="center" shrinkToFit="1"/>
    </xf>
    <xf numFmtId="0" fontId="22" fillId="0" borderId="0" xfId="0" applyFont="1" applyAlignment="1">
      <alignment horizontal="right" vertical="center"/>
    </xf>
    <xf numFmtId="0" fontId="23" fillId="0" borderId="0" xfId="0" applyFont="1" applyAlignment="1">
      <alignment horizontal="centerContinuous" vertical="center"/>
    </xf>
    <xf numFmtId="0" fontId="24" fillId="0" borderId="0" xfId="0" applyFont="1" applyAlignment="1">
      <alignment horizontal="centerContinuous" vertical="center"/>
    </xf>
    <xf numFmtId="0" fontId="25" fillId="0" borderId="0" xfId="0" applyFont="1" applyAlignment="1">
      <alignment horizontal="centerContinuous" vertical="center"/>
    </xf>
    <xf numFmtId="0" fontId="26" fillId="0" borderId="0" xfId="0" applyFont="1">
      <alignment vertical="center"/>
    </xf>
    <xf numFmtId="0" fontId="26" fillId="0" borderId="0" xfId="0" applyFont="1" applyAlignment="1">
      <alignment horizontal="centerContinuous" vertical="center"/>
    </xf>
    <xf numFmtId="0" fontId="21" fillId="0" borderId="0" xfId="0" applyFont="1" applyAlignment="1">
      <alignment vertical="center"/>
    </xf>
    <xf numFmtId="0" fontId="27" fillId="0" borderId="0" xfId="0" applyFont="1" applyAlignment="1">
      <alignment vertical="center"/>
    </xf>
    <xf numFmtId="0" fontId="27" fillId="0" borderId="2" xfId="0" applyFont="1" applyBorder="1" applyAlignment="1">
      <alignment horizontal="center" vertical="center"/>
    </xf>
    <xf numFmtId="0" fontId="22" fillId="0" borderId="2" xfId="0" applyFont="1" applyBorder="1" applyAlignment="1">
      <alignment horizontal="center" vertical="center"/>
    </xf>
    <xf numFmtId="0" fontId="27" fillId="0" borderId="0" xfId="0" applyFont="1">
      <alignment vertical="center"/>
    </xf>
    <xf numFmtId="0" fontId="28" fillId="0" borderId="0" xfId="0" applyFont="1">
      <alignment vertical="center"/>
    </xf>
    <xf numFmtId="0" fontId="28" fillId="0" borderId="3" xfId="0" applyFont="1" applyBorder="1">
      <alignment vertical="center"/>
    </xf>
    <xf numFmtId="0" fontId="29" fillId="2"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6" xfId="0" applyFont="1" applyFill="1" applyBorder="1" applyAlignment="1">
      <alignment horizontal="center" vertical="center" wrapText="1"/>
    </xf>
    <xf numFmtId="0" fontId="29" fillId="2" borderId="1" xfId="0" applyFont="1" applyFill="1" applyBorder="1" applyAlignment="1">
      <alignment horizontal="center" vertical="top" wrapText="1"/>
    </xf>
    <xf numFmtId="0" fontId="14" fillId="2" borderId="6" xfId="0" applyFont="1" applyFill="1" applyBorder="1" applyAlignment="1">
      <alignment horizontal="center" vertical="top"/>
    </xf>
    <xf numFmtId="0" fontId="29" fillId="2" borderId="7" xfId="0" applyFont="1" applyFill="1" applyBorder="1" applyAlignment="1">
      <alignment horizontal="center" vertical="center" wrapText="1"/>
    </xf>
    <xf numFmtId="0" fontId="22" fillId="0" borderId="3" xfId="0" applyFont="1" applyBorder="1" applyAlignment="1">
      <alignment horizontal="center" vertical="center"/>
    </xf>
    <xf numFmtId="0" fontId="22" fillId="0" borderId="3" xfId="0" applyFont="1" applyBorder="1" applyAlignment="1" applyProtection="1">
      <alignment horizontal="center" vertical="center"/>
      <protection locked="0"/>
    </xf>
    <xf numFmtId="0" fontId="28" fillId="0" borderId="1" xfId="0" applyFont="1" applyBorder="1" applyAlignment="1" applyProtection="1">
      <alignment horizontal="center" vertical="center"/>
      <protection locked="0"/>
    </xf>
    <xf numFmtId="0" fontId="28" fillId="0" borderId="6" xfId="0" applyFont="1" applyBorder="1" applyAlignment="1" applyProtection="1">
      <alignment horizontal="center" vertical="center"/>
      <protection locked="0"/>
    </xf>
    <xf numFmtId="0" fontId="28" fillId="0" borderId="4" xfId="0" applyFont="1" applyBorder="1" applyAlignment="1" applyProtection="1">
      <alignment horizontal="center" vertical="center"/>
      <protection locked="0"/>
    </xf>
    <xf numFmtId="180" fontId="28" fillId="0" borderId="1" xfId="0" applyNumberFormat="1" applyFont="1" applyBorder="1" applyAlignment="1" applyProtection="1">
      <alignment horizontal="center" vertical="center" shrinkToFit="1"/>
      <protection locked="0"/>
    </xf>
    <xf numFmtId="0" fontId="28" fillId="0" borderId="4" xfId="0" applyFont="1" applyBorder="1" applyAlignment="1" applyProtection="1">
      <alignment horizontal="center" vertical="center" wrapText="1"/>
      <protection locked="0"/>
    </xf>
    <xf numFmtId="0" fontId="17" fillId="0" borderId="0" xfId="0" applyFont="1" applyAlignment="1">
      <alignment horizontal="center" vertical="center"/>
    </xf>
    <xf numFmtId="0" fontId="17" fillId="0" borderId="0" xfId="0" applyFont="1" applyAlignment="1">
      <alignment vertical="center"/>
    </xf>
    <xf numFmtId="0" fontId="31"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28" xfId="0" applyFont="1" applyBorder="1" applyAlignment="1">
      <alignment horizontal="center" vertical="center" wrapText="1"/>
    </xf>
    <xf numFmtId="0" fontId="30" fillId="2" borderId="4" xfId="0" applyFont="1" applyFill="1" applyBorder="1" applyAlignment="1">
      <alignment horizontal="center" vertical="center" wrapText="1"/>
    </xf>
    <xf numFmtId="0" fontId="34" fillId="0" borderId="40" xfId="0" applyFont="1" applyBorder="1" applyAlignment="1">
      <alignment horizontal="center" vertical="center"/>
    </xf>
    <xf numFmtId="0" fontId="13" fillId="0" borderId="3" xfId="0" applyFont="1" applyBorder="1" applyAlignment="1">
      <alignment horizontal="center" vertical="center"/>
    </xf>
    <xf numFmtId="0" fontId="13" fillId="0" borderId="5" xfId="0" applyFont="1" applyBorder="1" applyAlignment="1">
      <alignment horizontal="center" vertical="center"/>
    </xf>
    <xf numFmtId="0" fontId="13" fillId="0" borderId="4" xfId="0" applyFont="1" applyBorder="1" applyAlignment="1">
      <alignment horizontal="center" vertical="center"/>
    </xf>
    <xf numFmtId="0" fontId="11" fillId="0" borderId="8" xfId="0" applyFont="1" applyBorder="1" applyAlignment="1">
      <alignment horizontal="center" vertical="center" wrapText="1"/>
    </xf>
    <xf numFmtId="0" fontId="11" fillId="0" borderId="27" xfId="0" applyFont="1" applyBorder="1" applyAlignment="1">
      <alignment horizontal="center" vertical="center" wrapText="1"/>
    </xf>
    <xf numFmtId="181" fontId="0" fillId="4" borderId="0" xfId="0" applyNumberFormat="1" applyFont="1" applyFill="1" applyAlignment="1">
      <alignment horizontal="left" vertical="center"/>
    </xf>
    <xf numFmtId="0" fontId="6" fillId="3" borderId="29" xfId="0" applyFont="1" applyFill="1" applyBorder="1" applyAlignment="1">
      <alignment horizontal="left" vertical="center" wrapText="1" shrinkToFit="1"/>
    </xf>
    <xf numFmtId="0" fontId="6" fillId="3" borderId="29" xfId="0" applyFont="1" applyFill="1" applyBorder="1" applyAlignment="1">
      <alignment horizontal="left" vertical="center" shrinkToFit="1"/>
    </xf>
    <xf numFmtId="0" fontId="6" fillId="3" borderId="0" xfId="0" applyFont="1" applyFill="1" applyAlignment="1">
      <alignment horizontal="left" vertical="center"/>
    </xf>
    <xf numFmtId="0" fontId="6" fillId="3" borderId="2" xfId="0" applyFont="1" applyFill="1" applyBorder="1" applyAlignment="1">
      <alignment horizontal="left" vertical="center" shrinkToFit="1"/>
    </xf>
    <xf numFmtId="0" fontId="2" fillId="0" borderId="0" xfId="0" applyFont="1" applyAlignment="1">
      <alignment vertical="center" shrinkToFit="1"/>
    </xf>
    <xf numFmtId="0" fontId="3" fillId="0" borderId="0" xfId="0" applyFont="1" applyAlignment="1">
      <alignment vertical="center" shrinkToFit="1"/>
    </xf>
    <xf numFmtId="0" fontId="17" fillId="0" borderId="2" xfId="0" applyFont="1" applyBorder="1" applyAlignment="1">
      <alignment horizontal="left" vertical="center"/>
    </xf>
    <xf numFmtId="0" fontId="17" fillId="0" borderId="0" xfId="0" applyFont="1" applyAlignment="1">
      <alignment horizontal="left" vertical="top"/>
    </xf>
    <xf numFmtId="0" fontId="17" fillId="0" borderId="0" xfId="0" applyFont="1" applyAlignment="1">
      <alignment horizontal="left" vertical="top" wrapText="1"/>
    </xf>
    <xf numFmtId="182" fontId="17" fillId="0" borderId="1" xfId="0" applyNumberFormat="1" applyFont="1" applyBorder="1" applyAlignment="1">
      <alignment horizontal="center" vertical="center"/>
    </xf>
    <xf numFmtId="182" fontId="14" fillId="0" borderId="1" xfId="0" applyNumberFormat="1" applyFont="1" applyBorder="1" applyAlignment="1">
      <alignment horizontal="center" vertical="center"/>
    </xf>
    <xf numFmtId="182" fontId="14" fillId="0" borderId="34" xfId="0" applyNumberFormat="1" applyFont="1" applyBorder="1" applyAlignment="1">
      <alignment horizontal="center" vertical="center"/>
    </xf>
    <xf numFmtId="182" fontId="14" fillId="0" borderId="42" xfId="0" applyNumberFormat="1" applyFont="1" applyBorder="1" applyAlignment="1">
      <alignment horizontal="center" vertical="center"/>
    </xf>
    <xf numFmtId="182" fontId="14" fillId="0" borderId="43" xfId="0" applyNumberFormat="1" applyFont="1" applyBorder="1" applyAlignment="1">
      <alignment horizontal="center" vertical="center"/>
    </xf>
    <xf numFmtId="182" fontId="14" fillId="0" borderId="24" xfId="0" applyNumberFormat="1" applyFont="1" applyBorder="1" applyAlignment="1">
      <alignment horizontal="center" vertical="center"/>
    </xf>
    <xf numFmtId="0" fontId="18" fillId="0" borderId="38" xfId="0" applyFont="1" applyBorder="1" applyAlignment="1">
      <alignment horizontal="center" vertical="center" wrapText="1"/>
    </xf>
    <xf numFmtId="0" fontId="19" fillId="0" borderId="37" xfId="0" applyFont="1" applyBorder="1" applyAlignment="1">
      <alignment horizontal="left" vertical="top" wrapText="1"/>
    </xf>
    <xf numFmtId="0" fontId="19" fillId="0" borderId="38" xfId="0" applyFont="1" applyBorder="1" applyAlignment="1">
      <alignment horizontal="left" vertical="top" wrapText="1"/>
    </xf>
    <xf numFmtId="0" fontId="17" fillId="0" borderId="35" xfId="0" applyFont="1" applyBorder="1" applyAlignment="1">
      <alignment horizontal="left" vertical="top" wrapText="1"/>
    </xf>
    <xf numFmtId="0" fontId="17" fillId="0" borderId="22" xfId="0" applyFont="1" applyBorder="1" applyAlignment="1">
      <alignment horizontal="left" vertical="top" wrapText="1"/>
    </xf>
    <xf numFmtId="0" fontId="17" fillId="0" borderId="36" xfId="0" applyFont="1" applyBorder="1" applyAlignment="1">
      <alignment horizontal="left" vertical="top" wrapText="1"/>
    </xf>
    <xf numFmtId="0" fontId="17" fillId="0" borderId="1" xfId="0" applyFont="1" applyBorder="1" applyAlignment="1">
      <alignment horizontal="left" vertical="top" wrapText="1"/>
    </xf>
    <xf numFmtId="0" fontId="21" fillId="0" borderId="1" xfId="0" applyFont="1" applyBorder="1" applyAlignment="1">
      <alignment horizontal="center" vertical="center" wrapText="1"/>
    </xf>
    <xf numFmtId="0" fontId="20" fillId="0" borderId="0" xfId="0" applyFont="1" applyAlignment="1">
      <alignment horizontal="center" vertical="center"/>
    </xf>
    <xf numFmtId="181" fontId="17" fillId="0" borderId="0" xfId="0" applyNumberFormat="1" applyFont="1" applyAlignment="1">
      <alignment horizontal="center" vertical="center"/>
    </xf>
    <xf numFmtId="0" fontId="14" fillId="0" borderId="33" xfId="0" applyFont="1" applyBorder="1" applyAlignment="1">
      <alignment horizontal="left" vertical="top" wrapText="1"/>
    </xf>
    <xf numFmtId="0" fontId="14" fillId="0" borderId="21" xfId="0" applyFont="1" applyBorder="1" applyAlignment="1">
      <alignment horizontal="left" vertical="top" wrapText="1"/>
    </xf>
    <xf numFmtId="0" fontId="17" fillId="0" borderId="31" xfId="0" applyFont="1" applyBorder="1" applyAlignment="1">
      <alignment horizontal="center" vertical="center"/>
    </xf>
    <xf numFmtId="0" fontId="17" fillId="0" borderId="32" xfId="0" applyFont="1" applyBorder="1" applyAlignment="1">
      <alignment horizontal="center" vertical="center"/>
    </xf>
    <xf numFmtId="0" fontId="17" fillId="0" borderId="0" xfId="0" applyFont="1" applyAlignment="1">
      <alignment horizontal="left" vertical="center"/>
    </xf>
    <xf numFmtId="0" fontId="17" fillId="0" borderId="30" xfId="0" applyFont="1" applyBorder="1" applyAlignment="1">
      <alignment horizontal="center" vertical="center"/>
    </xf>
    <xf numFmtId="0" fontId="17" fillId="0" borderId="31" xfId="0" applyFont="1" applyBorder="1" applyAlignment="1">
      <alignment horizontal="center" vertical="center" wrapText="1"/>
    </xf>
    <xf numFmtId="0" fontId="21" fillId="0" borderId="0" xfId="0" applyFont="1" applyAlignment="1">
      <alignment horizontal="left" vertical="center" wrapText="1"/>
    </xf>
    <xf numFmtId="182" fontId="33" fillId="0" borderId="46" xfId="0" applyNumberFormat="1" applyFont="1" applyBorder="1" applyAlignment="1">
      <alignment horizontal="center" vertical="center"/>
    </xf>
    <xf numFmtId="182" fontId="33" fillId="0" borderId="47" xfId="0" applyNumberFormat="1" applyFont="1" applyBorder="1" applyAlignment="1">
      <alignment horizontal="center" vertical="center"/>
    </xf>
    <xf numFmtId="0" fontId="33" fillId="0" borderId="48" xfId="0" applyFont="1" applyBorder="1" applyAlignment="1">
      <alignment horizontal="center" vertical="center" wrapText="1"/>
    </xf>
    <xf numFmtId="0" fontId="33" fillId="0" borderId="49" xfId="0" applyFont="1" applyBorder="1" applyAlignment="1">
      <alignment horizontal="center" vertical="center" wrapText="1"/>
    </xf>
    <xf numFmtId="0" fontId="33" fillId="0" borderId="50" xfId="0" applyFont="1" applyBorder="1" applyAlignment="1">
      <alignment horizontal="center" vertical="center" wrapText="1"/>
    </xf>
    <xf numFmtId="0" fontId="17" fillId="0" borderId="0" xfId="0" applyFont="1" applyBorder="1" applyAlignment="1">
      <alignment horizontal="left" vertical="center" shrinkToFit="1"/>
    </xf>
    <xf numFmtId="0" fontId="17" fillId="0" borderId="2" xfId="0" applyFont="1" applyBorder="1" applyAlignment="1">
      <alignment horizontal="left" vertical="center" shrinkToFit="1"/>
    </xf>
    <xf numFmtId="0" fontId="17" fillId="0" borderId="2" xfId="0" applyFont="1" applyBorder="1" applyAlignment="1">
      <alignment horizontal="center" vertical="center" shrinkToFit="1"/>
    </xf>
    <xf numFmtId="0" fontId="17" fillId="0" borderId="3" xfId="0" applyNumberFormat="1" applyFont="1" applyBorder="1" applyAlignment="1">
      <alignment horizontal="center" vertical="center"/>
    </xf>
    <xf numFmtId="0" fontId="17" fillId="0" borderId="4" xfId="0" applyNumberFormat="1" applyFont="1" applyBorder="1" applyAlignment="1">
      <alignment horizontal="center" vertical="center"/>
    </xf>
    <xf numFmtId="0" fontId="17" fillId="0" borderId="20" xfId="0" applyFont="1" applyBorder="1" applyAlignment="1">
      <alignment horizontal="center" vertical="center"/>
    </xf>
    <xf numFmtId="0" fontId="17" fillId="0" borderId="11" xfId="0" applyFont="1" applyBorder="1" applyAlignment="1">
      <alignment horizontal="center" vertical="center"/>
    </xf>
    <xf numFmtId="177" fontId="17" fillId="0" borderId="3" xfId="0" applyNumberFormat="1" applyFont="1" applyBorder="1" applyAlignment="1">
      <alignment horizontal="center" vertical="center"/>
    </xf>
    <xf numFmtId="177" fontId="17" fillId="0" borderId="18" xfId="0" applyNumberFormat="1" applyFont="1" applyBorder="1" applyAlignment="1">
      <alignment horizontal="center" vertical="center"/>
    </xf>
    <xf numFmtId="181" fontId="17" fillId="0" borderId="0" xfId="0" applyNumberFormat="1" applyFont="1" applyFill="1" applyAlignment="1">
      <alignment horizontal="center" vertical="center"/>
    </xf>
    <xf numFmtId="0" fontId="17" fillId="0" borderId="42" xfId="0" applyNumberFormat="1" applyFont="1" applyBorder="1" applyAlignment="1">
      <alignment horizontal="center" vertical="center"/>
    </xf>
    <xf numFmtId="0" fontId="17" fillId="0" borderId="16" xfId="0" applyNumberFormat="1" applyFont="1" applyBorder="1" applyAlignment="1">
      <alignment horizontal="center" vertical="center"/>
    </xf>
    <xf numFmtId="0" fontId="17" fillId="0" borderId="37" xfId="0" applyFont="1" applyBorder="1" applyAlignment="1">
      <alignment horizontal="center" vertical="center"/>
    </xf>
    <xf numFmtId="0" fontId="17" fillId="0" borderId="38" xfId="0" applyFont="1" applyBorder="1" applyAlignment="1">
      <alignment horizontal="center" vertical="center"/>
    </xf>
    <xf numFmtId="0" fontId="17" fillId="0" borderId="0" xfId="0" applyFont="1" applyAlignment="1">
      <alignment vertical="center" shrinkToFit="1"/>
    </xf>
    <xf numFmtId="0" fontId="17" fillId="0" borderId="0" xfId="0" applyFont="1" applyAlignment="1">
      <alignment vertical="center"/>
    </xf>
    <xf numFmtId="177" fontId="17" fillId="0" borderId="42" xfId="0" applyNumberFormat="1" applyFont="1" applyBorder="1" applyAlignment="1">
      <alignment horizontal="center" vertical="center"/>
    </xf>
    <xf numFmtId="177" fontId="17" fillId="0" borderId="24" xfId="0" applyNumberFormat="1" applyFont="1" applyBorder="1" applyAlignment="1">
      <alignment horizontal="center" vertical="center"/>
    </xf>
    <xf numFmtId="176" fontId="17" fillId="0" borderId="20" xfId="0" applyNumberFormat="1" applyFont="1" applyBorder="1" applyAlignment="1">
      <alignment horizontal="center" vertical="center"/>
    </xf>
    <xf numFmtId="176" fontId="17" fillId="0" borderId="11" xfId="0" applyNumberFormat="1" applyFont="1" applyBorder="1" applyAlignment="1">
      <alignment horizontal="center" vertical="center"/>
    </xf>
    <xf numFmtId="38" fontId="17" fillId="0" borderId="42" xfId="2" applyFont="1" applyBorder="1" applyAlignment="1">
      <alignment horizontal="center" vertical="center"/>
    </xf>
    <xf numFmtId="38" fontId="17" fillId="0" borderId="24" xfId="2" applyFont="1" applyBorder="1" applyAlignment="1">
      <alignment horizontal="center" vertical="center"/>
    </xf>
    <xf numFmtId="0" fontId="17" fillId="0" borderId="0" xfId="0" applyFont="1" applyAlignment="1">
      <alignment horizontal="center" vertical="center"/>
    </xf>
    <xf numFmtId="182" fontId="14" fillId="0" borderId="38" xfId="0" applyNumberFormat="1" applyFont="1" applyBorder="1" applyAlignment="1">
      <alignment horizontal="center" vertical="center"/>
    </xf>
    <xf numFmtId="182" fontId="14" fillId="0" borderId="15" xfId="0" applyNumberFormat="1" applyFont="1" applyBorder="1" applyAlignment="1">
      <alignment horizontal="center" vertical="center"/>
    </xf>
    <xf numFmtId="0" fontId="17" fillId="0" borderId="44" xfId="0" applyNumberFormat="1" applyFont="1" applyBorder="1" applyAlignment="1">
      <alignment horizontal="center" vertical="center"/>
    </xf>
    <xf numFmtId="0" fontId="17" fillId="0" borderId="8" xfId="0" applyNumberFormat="1" applyFont="1" applyBorder="1" applyAlignment="1">
      <alignment horizontal="center" vertical="center"/>
    </xf>
    <xf numFmtId="177" fontId="17" fillId="0" borderId="44" xfId="0" applyNumberFormat="1" applyFont="1" applyBorder="1" applyAlignment="1">
      <alignment horizontal="center" vertical="center"/>
    </xf>
    <xf numFmtId="177" fontId="17" fillId="0" borderId="45" xfId="0" applyNumberFormat="1" applyFont="1" applyBorder="1" applyAlignment="1">
      <alignment horizontal="center" vertical="center"/>
    </xf>
  </cellXfs>
  <cellStyles count="3">
    <cellStyle name="桁区切り" xfId="2" builtinId="6"/>
    <cellStyle name="標準" xfId="0" builtinId="0"/>
    <cellStyle name="標準 2" xfId="1" xr:uid="{00000000-0005-0000-0000-000002000000}"/>
  </cellStyles>
  <dxfs count="21">
    <dxf>
      <fill>
        <patternFill patternType="lightUp"/>
      </fill>
      <border>
        <left style="thin">
          <color auto="1"/>
        </left>
        <right style="thin">
          <color auto="1"/>
        </right>
        <top style="thin">
          <color auto="1"/>
        </top>
        <bottom style="thin">
          <color auto="1"/>
        </bottom>
        <vertical/>
        <horizontal/>
      </border>
    </dxf>
    <dxf>
      <fill>
        <patternFill patternType="lightUp"/>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lightUp"/>
      </fill>
      <border>
        <left style="thin">
          <color auto="1"/>
        </left>
        <right style="thin">
          <color auto="1"/>
        </right>
        <top style="thin">
          <color auto="1"/>
        </top>
        <bottom style="thin">
          <color auto="1"/>
        </bottom>
        <vertical/>
        <horizontal/>
      </border>
    </dxf>
    <dxf>
      <fill>
        <patternFill patternType="lightUp"/>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lightUp"/>
      </fill>
      <border>
        <left style="thin">
          <color auto="1"/>
        </left>
        <right style="thin">
          <color auto="1"/>
        </right>
        <top style="thin">
          <color auto="1"/>
        </top>
        <bottom style="thin">
          <color auto="1"/>
        </bottom>
        <vertical/>
        <horizontal/>
      </border>
    </dxf>
    <dxf>
      <fill>
        <patternFill patternType="lightUp"/>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638175</xdr:colOff>
      <xdr:row>0</xdr:row>
      <xdr:rowOff>19050</xdr:rowOff>
    </xdr:from>
    <xdr:to>
      <xdr:col>10</xdr:col>
      <xdr:colOff>19050</xdr:colOff>
      <xdr:row>2</xdr:row>
      <xdr:rowOff>228600</xdr:rowOff>
    </xdr:to>
    <xdr:sp macro="" textlink="">
      <xdr:nvSpPr>
        <xdr:cNvPr id="3" name="左大かっこ 2">
          <a:extLst>
            <a:ext uri="{FF2B5EF4-FFF2-40B4-BE49-F238E27FC236}">
              <a16:creationId xmlns:a16="http://schemas.microsoft.com/office/drawing/2014/main" id="{00000000-0008-0000-0400-000003000000}"/>
            </a:ext>
          </a:extLst>
        </xdr:cNvPr>
        <xdr:cNvSpPr/>
      </xdr:nvSpPr>
      <xdr:spPr>
        <a:xfrm>
          <a:off x="7543800" y="19050"/>
          <a:ext cx="85725" cy="704850"/>
        </a:xfrm>
        <a:prstGeom prst="leftBracket">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99392</xdr:colOff>
      <xdr:row>7</xdr:row>
      <xdr:rowOff>397565</xdr:rowOff>
    </xdr:from>
    <xdr:to>
      <xdr:col>7</xdr:col>
      <xdr:colOff>605459</xdr:colOff>
      <xdr:row>7</xdr:row>
      <xdr:rowOff>682073</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4389783" y="2194891"/>
          <a:ext cx="1276350" cy="2845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t>どちらかに必ず○</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66674</xdr:colOff>
      <xdr:row>13</xdr:row>
      <xdr:rowOff>34637</xdr:rowOff>
    </xdr:from>
    <xdr:to>
      <xdr:col>9</xdr:col>
      <xdr:colOff>349825</xdr:colOff>
      <xdr:row>13</xdr:row>
      <xdr:rowOff>337705</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6422447" y="4338205"/>
          <a:ext cx="283151" cy="3030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印</a:t>
          </a:r>
        </a:p>
      </xdr:txBody>
    </xdr:sp>
    <xdr:clientData/>
  </xdr:twoCellAnchor>
  <xdr:twoCellAnchor>
    <xdr:from>
      <xdr:col>8</xdr:col>
      <xdr:colOff>900546</xdr:colOff>
      <xdr:row>3</xdr:row>
      <xdr:rowOff>155864</xdr:rowOff>
    </xdr:from>
    <xdr:to>
      <xdr:col>19</xdr:col>
      <xdr:colOff>389659</xdr:colOff>
      <xdr:row>8</xdr:row>
      <xdr:rowOff>277091</xdr:rowOff>
    </xdr:to>
    <xdr:sp macro="" textlink="">
      <xdr:nvSpPr>
        <xdr:cNvPr id="3" name="テキスト ボックス 2">
          <a:extLst>
            <a:ext uri="{FF2B5EF4-FFF2-40B4-BE49-F238E27FC236}">
              <a16:creationId xmlns:a16="http://schemas.microsoft.com/office/drawing/2014/main" id="{2FD843EA-859A-4874-B4C9-F5ED20E98BA8}"/>
            </a:ext>
          </a:extLst>
        </xdr:cNvPr>
        <xdr:cNvSpPr txBox="1"/>
      </xdr:nvSpPr>
      <xdr:spPr>
        <a:xfrm>
          <a:off x="5983432" y="1402773"/>
          <a:ext cx="7178386" cy="171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rgbClr val="FF0000"/>
              </a:solidFill>
              <a:latin typeface="BIZ UDPゴシック" panose="020B0400000000000000" pitchFamily="50" charset="-128"/>
              <a:ea typeface="BIZ UDPゴシック" panose="020B0400000000000000" pitchFamily="50" charset="-128"/>
            </a:rPr>
            <a:t>※</a:t>
          </a:r>
          <a:r>
            <a:rPr kumimoji="1" lang="ja-JP" altLang="en-US" sz="1400">
              <a:solidFill>
                <a:srgbClr val="FF0000"/>
              </a:solidFill>
              <a:latin typeface="BIZ UDPゴシック" panose="020B0400000000000000" pitchFamily="50" charset="-128"/>
              <a:ea typeface="BIZ UDPゴシック" panose="020B0400000000000000" pitchFamily="50" charset="-128"/>
            </a:rPr>
            <a:t>中央地域包括支援センターは国保連経由支払いのため</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r>
            <a:rPr kumimoji="1" lang="ja-JP" altLang="en-US" sz="1400" baseline="0">
              <a:solidFill>
                <a:srgbClr val="FF0000"/>
              </a:solidFill>
              <a:latin typeface="BIZ UDPゴシック" panose="020B0400000000000000" pitchFamily="50" charset="-128"/>
              <a:ea typeface="BIZ UDPゴシック" panose="020B0400000000000000" pitchFamily="50" charset="-128"/>
            </a:rPr>
            <a:t>   </a:t>
          </a:r>
          <a:r>
            <a:rPr kumimoji="1" lang="ja-JP" altLang="en-US" sz="1400">
              <a:solidFill>
                <a:srgbClr val="FF0000"/>
              </a:solidFill>
              <a:latin typeface="BIZ UDPゴシック" panose="020B0400000000000000" pitchFamily="50" charset="-128"/>
              <a:ea typeface="BIZ UDPゴシック" panose="020B0400000000000000" pitchFamily="50" charset="-128"/>
            </a:rPr>
            <a:t>請求書は基本的に不要です。</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r>
            <a:rPr kumimoji="1" lang="ja-JP" altLang="en-US" sz="1400" b="1">
              <a:solidFill>
                <a:srgbClr val="FF0000"/>
              </a:solidFill>
              <a:latin typeface="BIZ UDPゴシック" panose="020B0400000000000000" pitchFamily="50" charset="-128"/>
              <a:ea typeface="BIZ UDPゴシック" panose="020B0400000000000000" pitchFamily="50" charset="-128"/>
            </a:rPr>
            <a:t>県外被保険者</a:t>
          </a:r>
          <a:r>
            <a:rPr kumimoji="1" lang="ja-JP" altLang="en-US" sz="1400">
              <a:solidFill>
                <a:srgbClr val="FF0000"/>
              </a:solidFill>
              <a:latin typeface="BIZ UDPゴシック" panose="020B0400000000000000" pitchFamily="50" charset="-128"/>
              <a:ea typeface="BIZ UDPゴシック" panose="020B0400000000000000" pitchFamily="50" charset="-128"/>
            </a:rPr>
            <a:t>の方がいる場合のみ、国保連ではなく市からの支払いとなるため</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r>
            <a:rPr kumimoji="1" lang="ja-JP" altLang="en-US" sz="1400">
              <a:solidFill>
                <a:srgbClr val="FF0000"/>
              </a:solidFill>
              <a:latin typeface="BIZ UDPゴシック" panose="020B0400000000000000" pitchFamily="50" charset="-128"/>
              <a:ea typeface="BIZ UDPゴシック" panose="020B0400000000000000" pitchFamily="50" charset="-128"/>
            </a:rPr>
            <a:t>その方分のみの請求書作成してください。</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r>
            <a:rPr kumimoji="1" lang="ja-JP" altLang="en-US" sz="1400">
              <a:solidFill>
                <a:srgbClr val="FF0000"/>
              </a:solidFill>
              <a:latin typeface="BIZ UDPゴシック" panose="020B0400000000000000" pitchFamily="50" charset="-128"/>
              <a:ea typeface="BIZ UDPゴシック" panose="020B0400000000000000" pitchFamily="50" charset="-128"/>
            </a:rPr>
            <a:t>また、お手数をおかけしますが、名簿・報告書もその方のみのものを作成提出してください。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638175</xdr:colOff>
      <xdr:row>0</xdr:row>
      <xdr:rowOff>19050</xdr:rowOff>
    </xdr:from>
    <xdr:to>
      <xdr:col>10</xdr:col>
      <xdr:colOff>19050</xdr:colOff>
      <xdr:row>2</xdr:row>
      <xdr:rowOff>228600</xdr:rowOff>
    </xdr:to>
    <xdr:sp macro="" textlink="">
      <xdr:nvSpPr>
        <xdr:cNvPr id="2" name="左大かっこ 1">
          <a:extLst>
            <a:ext uri="{FF2B5EF4-FFF2-40B4-BE49-F238E27FC236}">
              <a16:creationId xmlns:a16="http://schemas.microsoft.com/office/drawing/2014/main" id="{C1C20E56-C385-4D38-B5FC-3A0CB63E8753}"/>
            </a:ext>
          </a:extLst>
        </xdr:cNvPr>
        <xdr:cNvSpPr/>
      </xdr:nvSpPr>
      <xdr:spPr>
        <a:xfrm>
          <a:off x="7886700" y="19050"/>
          <a:ext cx="123825" cy="704850"/>
        </a:xfrm>
        <a:prstGeom prst="leftBracket">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99392</xdr:colOff>
      <xdr:row>7</xdr:row>
      <xdr:rowOff>397565</xdr:rowOff>
    </xdr:from>
    <xdr:to>
      <xdr:col>7</xdr:col>
      <xdr:colOff>605459</xdr:colOff>
      <xdr:row>7</xdr:row>
      <xdr:rowOff>682073</xdr:rowOff>
    </xdr:to>
    <xdr:sp macro="" textlink="">
      <xdr:nvSpPr>
        <xdr:cNvPr id="3" name="テキスト ボックス 2">
          <a:extLst>
            <a:ext uri="{FF2B5EF4-FFF2-40B4-BE49-F238E27FC236}">
              <a16:creationId xmlns:a16="http://schemas.microsoft.com/office/drawing/2014/main" id="{7F1038CF-36B4-43BD-8A64-0544D428AF40}"/>
            </a:ext>
          </a:extLst>
        </xdr:cNvPr>
        <xdr:cNvSpPr txBox="1"/>
      </xdr:nvSpPr>
      <xdr:spPr>
        <a:xfrm>
          <a:off x="5042867" y="2178740"/>
          <a:ext cx="1344267" cy="2845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t>どちらかに必ず○</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66674</xdr:colOff>
      <xdr:row>13</xdr:row>
      <xdr:rowOff>34637</xdr:rowOff>
    </xdr:from>
    <xdr:to>
      <xdr:col>9</xdr:col>
      <xdr:colOff>349825</xdr:colOff>
      <xdr:row>13</xdr:row>
      <xdr:rowOff>337705</xdr:rowOff>
    </xdr:to>
    <xdr:sp macro="" textlink="">
      <xdr:nvSpPr>
        <xdr:cNvPr id="2" name="テキスト ボックス 1">
          <a:extLst>
            <a:ext uri="{FF2B5EF4-FFF2-40B4-BE49-F238E27FC236}">
              <a16:creationId xmlns:a16="http://schemas.microsoft.com/office/drawing/2014/main" id="{55AC37CA-DA22-4A0E-BA95-0BA6A6FEB122}"/>
            </a:ext>
          </a:extLst>
        </xdr:cNvPr>
        <xdr:cNvSpPr txBox="1"/>
      </xdr:nvSpPr>
      <xdr:spPr>
        <a:xfrm>
          <a:off x="6315074" y="4301837"/>
          <a:ext cx="283151" cy="3030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638175</xdr:colOff>
      <xdr:row>0</xdr:row>
      <xdr:rowOff>19050</xdr:rowOff>
    </xdr:from>
    <xdr:to>
      <xdr:col>10</xdr:col>
      <xdr:colOff>19050</xdr:colOff>
      <xdr:row>2</xdr:row>
      <xdr:rowOff>228600</xdr:rowOff>
    </xdr:to>
    <xdr:sp macro="" textlink="">
      <xdr:nvSpPr>
        <xdr:cNvPr id="2" name="左大かっこ 1">
          <a:extLst>
            <a:ext uri="{FF2B5EF4-FFF2-40B4-BE49-F238E27FC236}">
              <a16:creationId xmlns:a16="http://schemas.microsoft.com/office/drawing/2014/main" id="{0B54FAA5-124B-4B8A-A910-88A0EEFA3F04}"/>
            </a:ext>
          </a:extLst>
        </xdr:cNvPr>
        <xdr:cNvSpPr/>
      </xdr:nvSpPr>
      <xdr:spPr>
        <a:xfrm>
          <a:off x="7886700" y="19050"/>
          <a:ext cx="123825" cy="704850"/>
        </a:xfrm>
        <a:prstGeom prst="leftBracket">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99392</xdr:colOff>
      <xdr:row>7</xdr:row>
      <xdr:rowOff>397565</xdr:rowOff>
    </xdr:from>
    <xdr:to>
      <xdr:col>7</xdr:col>
      <xdr:colOff>605459</xdr:colOff>
      <xdr:row>7</xdr:row>
      <xdr:rowOff>682073</xdr:rowOff>
    </xdr:to>
    <xdr:sp macro="" textlink="">
      <xdr:nvSpPr>
        <xdr:cNvPr id="3" name="テキスト ボックス 2">
          <a:extLst>
            <a:ext uri="{FF2B5EF4-FFF2-40B4-BE49-F238E27FC236}">
              <a16:creationId xmlns:a16="http://schemas.microsoft.com/office/drawing/2014/main" id="{38D5A209-404E-416C-97CA-E4ED23A0D81C}"/>
            </a:ext>
          </a:extLst>
        </xdr:cNvPr>
        <xdr:cNvSpPr txBox="1"/>
      </xdr:nvSpPr>
      <xdr:spPr>
        <a:xfrm>
          <a:off x="5042867" y="2178740"/>
          <a:ext cx="1344267" cy="2845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t>どちらかに必ず○</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66674</xdr:colOff>
      <xdr:row>13</xdr:row>
      <xdr:rowOff>34637</xdr:rowOff>
    </xdr:from>
    <xdr:to>
      <xdr:col>9</xdr:col>
      <xdr:colOff>349825</xdr:colOff>
      <xdr:row>13</xdr:row>
      <xdr:rowOff>337705</xdr:rowOff>
    </xdr:to>
    <xdr:sp macro="" textlink="">
      <xdr:nvSpPr>
        <xdr:cNvPr id="2" name="テキスト ボックス 1">
          <a:extLst>
            <a:ext uri="{FF2B5EF4-FFF2-40B4-BE49-F238E27FC236}">
              <a16:creationId xmlns:a16="http://schemas.microsoft.com/office/drawing/2014/main" id="{A3854BC7-FCB4-43E0-82CC-FA26E3A60AB8}"/>
            </a:ext>
          </a:extLst>
        </xdr:cNvPr>
        <xdr:cNvSpPr txBox="1"/>
      </xdr:nvSpPr>
      <xdr:spPr>
        <a:xfrm>
          <a:off x="6315074" y="4301837"/>
          <a:ext cx="283151" cy="3030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lt1">
            <a:alpha val="0"/>
          </a:schemeClr>
        </a:solidFill>
        <a:ln w="19050"/>
      </a:spPr>
      <a:bodyPr vertOverflow="clip" horzOverflow="clip" rtlCol="0" anchor="t"/>
      <a:lstStyle>
        <a:defPPr algn="ctr">
          <a:defRPr kumimoji="1" sz="1100"/>
        </a:defPPr>
      </a:lstStyle>
      <a:style>
        <a:lnRef idx="2">
          <a:schemeClr val="dk1"/>
        </a:lnRef>
        <a:fillRef idx="1">
          <a:schemeClr val="lt1"/>
        </a:fillRef>
        <a:effectRef idx="0">
          <a:schemeClr val="dk1"/>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tabColor theme="3" tint="0.79998168889431442"/>
  </sheetPr>
  <dimension ref="A1:O9"/>
  <sheetViews>
    <sheetView workbookViewId="0">
      <selection activeCell="C8" sqref="C8"/>
    </sheetView>
  </sheetViews>
  <sheetFormatPr defaultRowHeight="13.5" x14ac:dyDescent="0.15"/>
  <cols>
    <col min="1" max="1" width="16.625" customWidth="1"/>
    <col min="2" max="13" width="9.625" customWidth="1"/>
  </cols>
  <sheetData>
    <row r="1" spans="1:15" s="9" customFormat="1" ht="23.25" customHeight="1" x14ac:dyDescent="0.15">
      <c r="A1" s="94" t="s">
        <v>93</v>
      </c>
      <c r="B1" s="91" t="s">
        <v>56</v>
      </c>
      <c r="C1" s="92"/>
      <c r="D1" s="92"/>
      <c r="E1" s="92"/>
      <c r="F1" s="92"/>
      <c r="G1" s="92"/>
      <c r="H1" s="92"/>
      <c r="I1" s="92"/>
      <c r="J1" s="92"/>
      <c r="K1" s="92"/>
      <c r="L1" s="92"/>
      <c r="M1" s="93"/>
    </row>
    <row r="2" spans="1:15" s="5" customFormat="1" ht="28.5" customHeight="1" thickBot="1" x14ac:dyDescent="0.2">
      <c r="A2" s="95"/>
      <c r="B2" s="12">
        <v>5</v>
      </c>
      <c r="C2" s="12">
        <v>6</v>
      </c>
      <c r="D2" s="12">
        <v>7</v>
      </c>
      <c r="E2" s="12">
        <v>8</v>
      </c>
      <c r="F2" s="12">
        <v>9</v>
      </c>
      <c r="G2" s="12">
        <v>10</v>
      </c>
      <c r="H2" s="12">
        <v>11</v>
      </c>
      <c r="I2" s="12">
        <v>12</v>
      </c>
      <c r="J2" s="12">
        <v>1</v>
      </c>
      <c r="K2" s="12">
        <v>2</v>
      </c>
      <c r="L2" s="12">
        <v>3</v>
      </c>
      <c r="M2" s="13">
        <v>4</v>
      </c>
    </row>
    <row r="3" spans="1:15" s="5" customFormat="1" ht="50.25" customHeight="1" thickBot="1" x14ac:dyDescent="0.2">
      <c r="A3" s="16" t="s">
        <v>22</v>
      </c>
      <c r="B3" s="14">
        <f>EOMONTH(DATE($O$3,B2-1,1),0)</f>
        <v>46142</v>
      </c>
      <c r="C3" s="14">
        <f t="shared" ref="C3:M3" si="0">EOMONTH(DATE($O$3,C2-1,1),0)</f>
        <v>46173</v>
      </c>
      <c r="D3" s="14">
        <f t="shared" si="0"/>
        <v>46203</v>
      </c>
      <c r="E3" s="14">
        <f t="shared" si="0"/>
        <v>46234</v>
      </c>
      <c r="F3" s="14">
        <f t="shared" si="0"/>
        <v>46265</v>
      </c>
      <c r="G3" s="14">
        <f t="shared" si="0"/>
        <v>46295</v>
      </c>
      <c r="H3" s="14">
        <f t="shared" si="0"/>
        <v>46326</v>
      </c>
      <c r="I3" s="14">
        <f t="shared" si="0"/>
        <v>46356</v>
      </c>
      <c r="J3" s="14">
        <f t="shared" si="0"/>
        <v>46022</v>
      </c>
      <c r="K3" s="14">
        <f t="shared" si="0"/>
        <v>46053</v>
      </c>
      <c r="L3" s="14">
        <f t="shared" si="0"/>
        <v>46081</v>
      </c>
      <c r="M3" s="14">
        <f t="shared" si="0"/>
        <v>46112</v>
      </c>
      <c r="O3" s="90">
        <v>2026</v>
      </c>
    </row>
    <row r="4" spans="1:15" s="5" customFormat="1" ht="50.25" customHeight="1" x14ac:dyDescent="0.15">
      <c r="A4" s="17" t="s">
        <v>23</v>
      </c>
      <c r="B4" s="15"/>
      <c r="C4" s="15"/>
      <c r="D4" s="15"/>
      <c r="E4" s="15"/>
      <c r="F4" s="15"/>
      <c r="G4" s="15"/>
      <c r="H4" s="15"/>
      <c r="I4" s="15"/>
      <c r="J4" s="15"/>
      <c r="K4" s="15"/>
      <c r="L4" s="15"/>
      <c r="M4" s="15"/>
      <c r="O4" s="5" t="s">
        <v>92</v>
      </c>
    </row>
    <row r="6" spans="1:15" ht="30.75" customHeight="1" x14ac:dyDescent="0.15"/>
    <row r="7" spans="1:15" ht="50.25" customHeight="1" x14ac:dyDescent="0.15"/>
    <row r="8" spans="1:15" ht="50.25" customHeight="1" x14ac:dyDescent="0.15"/>
    <row r="9" spans="1:15" ht="50.25" customHeight="1" x14ac:dyDescent="0.15"/>
  </sheetData>
  <mergeCells count="2">
    <mergeCell ref="B1:M1"/>
    <mergeCell ref="A1:A2"/>
  </mergeCells>
  <phoneticPr fontId="1"/>
  <pageMargins left="0.7" right="0.7" top="0.75" bottom="0.75" header="0.3" footer="0.3"/>
  <pageSetup paperSize="9" orientation="landscape"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23468-5B9D-4A25-A7B3-065E572DA681}">
  <dimension ref="A1:K28"/>
  <sheetViews>
    <sheetView view="pageBreakPreview" zoomScale="110" zoomScaleNormal="100" zoomScaleSheetLayoutView="110" workbookViewId="0">
      <selection activeCell="N20" sqref="N20"/>
    </sheetView>
  </sheetViews>
  <sheetFormatPr defaultColWidth="9" defaultRowHeight="13.5" x14ac:dyDescent="0.15"/>
  <cols>
    <col min="1" max="1" width="9.5" style="39" customWidth="1"/>
    <col min="2" max="2" width="9.625" style="39" customWidth="1"/>
    <col min="3" max="11" width="7.375" style="39" customWidth="1"/>
    <col min="12" max="16384" width="9" style="39"/>
  </cols>
  <sheetData>
    <row r="1" spans="1:11" ht="57" customHeight="1" x14ac:dyDescent="0.15">
      <c r="C1" s="53" t="str">
        <f>IF('入力（☆使い方説明☆）'!B20="中央","係","")</f>
        <v>係</v>
      </c>
      <c r="D1" s="53" t="str">
        <f>IF('入力（☆使い方説明☆）'!B20="中央","係　長","")</f>
        <v>係　長</v>
      </c>
      <c r="E1" s="53" t="str">
        <f>IF('入力（☆使い方説明☆）'!B20="中央","係長","")</f>
        <v>係長</v>
      </c>
      <c r="F1" s="53" t="str">
        <f>IF('入力（☆使い方説明☆）'!B20="中央","課長補佐","")</f>
        <v>課長補佐</v>
      </c>
      <c r="G1" s="53" t="str">
        <f>IF('入力（☆使い方説明☆）'!B20="中央","課　長","")</f>
        <v>課　長</v>
      </c>
      <c r="H1" s="53" t="str">
        <f>IF('入力（☆使い方説明☆）'!B20="中央","副部長","")</f>
        <v>副部長</v>
      </c>
      <c r="I1" s="53" t="str">
        <f>IF('入力（☆使い方説明☆）'!B20="中央","部長","")</f>
        <v>部長</v>
      </c>
    </row>
    <row r="2" spans="1:11" ht="12" customHeight="1" x14ac:dyDescent="0.15"/>
    <row r="3" spans="1:11" ht="28.35" customHeight="1" x14ac:dyDescent="0.15">
      <c r="A3" s="120" t="s">
        <v>35</v>
      </c>
      <c r="B3" s="120"/>
      <c r="C3" s="120"/>
      <c r="D3" s="120"/>
      <c r="E3" s="120"/>
      <c r="F3" s="120"/>
      <c r="G3" s="120"/>
      <c r="H3" s="120"/>
      <c r="I3" s="120"/>
      <c r="J3" s="120"/>
      <c r="K3" s="120"/>
    </row>
    <row r="4" spans="1:11" ht="42.6" customHeight="1" x14ac:dyDescent="0.15"/>
    <row r="5" spans="1:11" ht="27.75" customHeight="1" x14ac:dyDescent="0.15">
      <c r="H5" s="121">
        <f>'入力（☆使い方説明☆）'!G19</f>
        <v>46234</v>
      </c>
      <c r="I5" s="121"/>
      <c r="J5" s="121"/>
      <c r="K5" s="121"/>
    </row>
    <row r="6" spans="1:11" ht="22.5" customHeight="1" x14ac:dyDescent="0.15"/>
    <row r="7" spans="1:11" ht="28.35" customHeight="1" x14ac:dyDescent="0.15">
      <c r="A7" s="39" t="s">
        <v>55</v>
      </c>
      <c r="B7" s="84" t="s">
        <v>76</v>
      </c>
      <c r="C7" s="84"/>
      <c r="D7" s="84"/>
      <c r="E7" s="84"/>
      <c r="F7" s="84"/>
    </row>
    <row r="8" spans="1:11" ht="28.35" customHeight="1" x14ac:dyDescent="0.15">
      <c r="B8" s="126" t="s">
        <v>80</v>
      </c>
      <c r="C8" s="126"/>
      <c r="D8" s="126"/>
      <c r="E8" s="126"/>
      <c r="F8" s="126"/>
      <c r="G8" s="126"/>
    </row>
    <row r="9" spans="1:11" ht="17.25" customHeight="1" x14ac:dyDescent="0.15"/>
    <row r="10" spans="1:11" ht="28.35" customHeight="1" x14ac:dyDescent="0.15"/>
    <row r="11" spans="1:11" ht="19.7" customHeight="1" x14ac:dyDescent="0.15">
      <c r="E11" s="39" t="s">
        <v>24</v>
      </c>
    </row>
    <row r="12" spans="1:11" ht="19.7" customHeight="1" x14ac:dyDescent="0.15">
      <c r="E12" s="135">
        <f>'入力（☆使い方説明☆）'!B6</f>
        <v>0</v>
      </c>
      <c r="F12" s="135"/>
      <c r="G12" s="135"/>
      <c r="H12" s="135"/>
      <c r="I12" s="135"/>
      <c r="J12" s="135"/>
      <c r="K12" s="135"/>
    </row>
    <row r="13" spans="1:11" ht="14.1" customHeight="1" x14ac:dyDescent="0.15">
      <c r="E13" s="136"/>
      <c r="F13" s="136"/>
      <c r="G13" s="136"/>
      <c r="H13" s="136"/>
      <c r="I13" s="136"/>
      <c r="J13" s="136"/>
      <c r="K13" s="136"/>
    </row>
    <row r="14" spans="1:11" ht="28.35" customHeight="1" x14ac:dyDescent="0.15">
      <c r="J14" s="41"/>
    </row>
    <row r="15" spans="1:11" ht="28.35" customHeight="1" x14ac:dyDescent="0.15"/>
    <row r="16" spans="1:11" ht="28.35" customHeight="1" x14ac:dyDescent="0.15">
      <c r="A16" s="83"/>
      <c r="B16" s="55">
        <f>'入力（☆使い方説明☆）'!G19</f>
        <v>46234</v>
      </c>
      <c r="C16" s="129" t="s">
        <v>44</v>
      </c>
      <c r="D16" s="129"/>
      <c r="E16" s="129"/>
      <c r="F16" s="129"/>
      <c r="G16" s="129"/>
      <c r="H16" s="129"/>
      <c r="I16" s="129"/>
      <c r="J16" s="129"/>
      <c r="K16" s="129"/>
    </row>
    <row r="17" spans="1:11" ht="22.5" customHeight="1" thickBot="1" x14ac:dyDescent="0.2">
      <c r="G17" s="42"/>
      <c r="H17" s="42"/>
    </row>
    <row r="18" spans="1:11" ht="34.5" customHeight="1" x14ac:dyDescent="0.15">
      <c r="A18" s="127" t="s">
        <v>71</v>
      </c>
      <c r="B18" s="124"/>
      <c r="C18" s="124"/>
      <c r="D18" s="124"/>
      <c r="E18" s="124"/>
      <c r="F18" s="128" t="s">
        <v>39</v>
      </c>
      <c r="G18" s="124"/>
      <c r="H18" s="124" t="s">
        <v>40</v>
      </c>
      <c r="I18" s="124"/>
      <c r="J18" s="124" t="s">
        <v>91</v>
      </c>
      <c r="K18" s="125"/>
    </row>
    <row r="19" spans="1:11" ht="45.75" customHeight="1" x14ac:dyDescent="0.15">
      <c r="A19" s="122" t="s">
        <v>36</v>
      </c>
      <c r="B19" s="123"/>
      <c r="C19" s="119" t="s">
        <v>37</v>
      </c>
      <c r="D19" s="119"/>
      <c r="E19" s="119"/>
      <c r="F19" s="106" cm="1">
        <f t="array" ref="F19">SUMPRODUCT(
    ('(西部)ｹｱ名簿'!B9:B64="A") *
    ('(西部)ｹｱ名簿'!C9:C64="従前") *
    ('(西部)ｹｱ名簿'!G9:G64&lt;&gt;"〇") *
    ('(西部)ｹｱ名簿'!H9:H64="〇") *
    ('(西部)ｹｱ名簿'!I9:I64&lt;&gt;"〇")
)</f>
        <v>0</v>
      </c>
      <c r="G19" s="106"/>
      <c r="H19" s="106" cm="1">
        <f t="array" ref="H19">SUMPRODUCT(
    ('(西部)ｹｱ名簿'!B9:B64="A") *
    ('(西部)ｹｱ名簿'!C9:C64="A") *
    ('(西部)ｹｱ名簿'!G9:G64&lt;&gt;"〇") *
    ('(西部)ｹｱ名簿'!H9:H64="〇") *
    ('(西部)ｹｱ名簿'!I9:I64&lt;&gt;"〇")
)</f>
        <v>0</v>
      </c>
      <c r="I19" s="106"/>
      <c r="J19" s="107">
        <f>SUM(F19:I19)</f>
        <v>0</v>
      </c>
      <c r="K19" s="108"/>
    </row>
    <row r="20" spans="1:11" ht="45.75" customHeight="1" x14ac:dyDescent="0.15">
      <c r="A20" s="115" t="s">
        <v>43</v>
      </c>
      <c r="B20" s="116"/>
      <c r="C20" s="119" t="s">
        <v>85</v>
      </c>
      <c r="D20" s="119"/>
      <c r="E20" s="119"/>
      <c r="F20" s="106" cm="1">
        <f t="array" ref="F20">SUMPRODUCT(
    ('(西部)ｹｱ名簿'!B9:B64="A") *
    ('(西部)ｹｱ名簿'!C9:C64="従前") *
    ('(西部)ｹｱ名簿'!G9:G64="〇") *
    ('(西部)ｹｱ名簿'!H9:H64&lt;&gt;"〇") *
    ('(西部)ｹｱ名簿'!I9:I64&lt;&gt;"〇")
)</f>
        <v>0</v>
      </c>
      <c r="G20" s="106"/>
      <c r="H20" s="106" cm="1">
        <f t="array" ref="H20">SUMPRODUCT(
    ('(西部)ｹｱ名簿'!B9:B64="A") *
    ('(西部)ｹｱ名簿'!C9:C64="A") *
    ('(西部)ｹｱ名簿'!G9:G64="〇") *
    ('(西部)ｹｱ名簿'!H9:H64&lt;&gt;"〇") *
    ('(西部)ｹｱ名簿'!I9:I64&lt;&gt;"〇")
)</f>
        <v>0</v>
      </c>
      <c r="I20" s="106"/>
      <c r="J20" s="107">
        <f t="shared" ref="J20:J22" si="0">SUM(F20:I20)</f>
        <v>0</v>
      </c>
      <c r="K20" s="108"/>
    </row>
    <row r="21" spans="1:11" ht="45.75" customHeight="1" x14ac:dyDescent="0.15">
      <c r="A21" s="115"/>
      <c r="B21" s="116"/>
      <c r="C21" s="119" t="s">
        <v>86</v>
      </c>
      <c r="D21" s="119"/>
      <c r="E21" s="119"/>
      <c r="F21" s="106" cm="1">
        <f t="array" ref="F21">SUMPRODUCT(
    ('(西部)ｹｱ名簿'!B9:B64="A") *
    ('(西部)ｹｱ名簿'!C9:C64="従前") *
    ('(西部)ｹｱ名簿'!G9:G64&lt;&gt;"〇") *
    ('(西部)ｹｱ名簿'!H9:H64="〇") *
    ('(西部)ｹｱ名簿'!I9:I64="〇")
)</f>
        <v>0</v>
      </c>
      <c r="G21" s="106"/>
      <c r="H21" s="106" cm="1">
        <f t="array" ref="H21">SUMPRODUCT(
    ('(西部)ｹｱ名簿'!B9:B64="A") *
    ('(西部)ｹｱ名簿'!C9:C64="A") *
    ('(西部)ｹｱ名簿'!G9:G64&lt;&gt;"〇") *
    ('(西部)ｹｱ名簿'!H9:H64="〇") *
    ('(西部)ｹｱ名簿'!I9:I64="〇")
)</f>
        <v>0</v>
      </c>
      <c r="I21" s="106"/>
      <c r="J21" s="107">
        <f t="shared" si="0"/>
        <v>0</v>
      </c>
      <c r="K21" s="108"/>
    </row>
    <row r="22" spans="1:11" ht="45.75" customHeight="1" x14ac:dyDescent="0.15">
      <c r="A22" s="117"/>
      <c r="B22" s="118"/>
      <c r="C22" s="119" t="s">
        <v>87</v>
      </c>
      <c r="D22" s="119"/>
      <c r="E22" s="119"/>
      <c r="F22" s="106" cm="1">
        <f t="array" ref="F22">SUMPRODUCT(
    ('(西部)ｹｱ名簿'!B9:B64="A") *
    ('(西部)ｹｱ名簿'!C9:C64="従前") *
    ('(西部)ｹｱ名簿'!G9:G64="〇") *
    ('(西部)ｹｱ名簿'!H9:H64&lt;&gt;"〇") *
    ('(西部)ｹｱ名簿'!I9:I64="〇")
)</f>
        <v>0</v>
      </c>
      <c r="G22" s="106"/>
      <c r="H22" s="106" cm="1">
        <f t="array" ref="H22">SUMPRODUCT(
    ('(西部)ｹｱ名簿'!B9:B64="A") *
    ('(西部)ｹｱ名簿'!C9:C64="A") *
    ('(西部)ｹｱ名簿'!G9:G64="〇") *
    ('(西部)ｹｱ名簿'!H9:H64&lt;&gt;"〇") *
    ('(西部)ｹｱ名簿'!I9:I64="〇")
)</f>
        <v>0</v>
      </c>
      <c r="I22" s="106"/>
      <c r="J22" s="107">
        <f t="shared" si="0"/>
        <v>0</v>
      </c>
      <c r="K22" s="108"/>
    </row>
    <row r="23" spans="1:11" ht="40.5" customHeight="1" thickBot="1" x14ac:dyDescent="0.2">
      <c r="A23" s="113" t="s">
        <v>90</v>
      </c>
      <c r="B23" s="114"/>
      <c r="C23" s="112" t="s">
        <v>38</v>
      </c>
      <c r="D23" s="112"/>
      <c r="E23" s="112"/>
      <c r="F23" s="158" cm="1">
        <f t="array" ref="F23">SUMPRODUCT(('(中央)ｹｱ名簿'!B9:B64="C")*('(中央)ｹｱ名簿'!G9:H64="〇"))</f>
        <v>0</v>
      </c>
      <c r="G23" s="158"/>
      <c r="H23" s="158"/>
      <c r="I23" s="158"/>
      <c r="J23" s="158"/>
      <c r="K23" s="159"/>
    </row>
    <row r="24" spans="1:11" ht="40.5" customHeight="1" thickBot="1" x14ac:dyDescent="0.2">
      <c r="A24" s="132" t="s">
        <v>89</v>
      </c>
      <c r="B24" s="133"/>
      <c r="C24" s="133"/>
      <c r="D24" s="133"/>
      <c r="E24" s="134"/>
      <c r="F24" s="130">
        <f>J19+J20+J21+J22+F23</f>
        <v>0</v>
      </c>
      <c r="G24" s="130"/>
      <c r="H24" s="130"/>
      <c r="I24" s="130"/>
      <c r="J24" s="130"/>
      <c r="K24" s="131"/>
    </row>
    <row r="25" spans="1:11" ht="36.75" customHeight="1" x14ac:dyDescent="0.15">
      <c r="B25" s="105" t="s">
        <v>41</v>
      </c>
      <c r="C25" s="105"/>
      <c r="D25" s="105"/>
      <c r="E25" s="105"/>
      <c r="F25" s="105"/>
      <c r="G25" s="105"/>
      <c r="H25" s="105"/>
      <c r="I25" s="105"/>
      <c r="J25" s="105"/>
      <c r="K25" s="105"/>
    </row>
    <row r="26" spans="1:11" ht="22.5" customHeight="1" x14ac:dyDescent="0.15">
      <c r="B26" s="104" t="s">
        <v>42</v>
      </c>
      <c r="C26" s="104"/>
      <c r="D26" s="104"/>
      <c r="E26" s="104"/>
      <c r="F26" s="104"/>
      <c r="G26" s="104"/>
      <c r="H26" s="104"/>
      <c r="I26" s="104"/>
    </row>
    <row r="27" spans="1:11" ht="28.35" customHeight="1" x14ac:dyDescent="0.15"/>
    <row r="28" spans="1:11" ht="28.35" customHeight="1" x14ac:dyDescent="0.15"/>
  </sheetData>
  <mergeCells count="34">
    <mergeCell ref="A18:E18"/>
    <mergeCell ref="F18:G18"/>
    <mergeCell ref="H18:I18"/>
    <mergeCell ref="J18:K18"/>
    <mergeCell ref="A3:K3"/>
    <mergeCell ref="H5:K5"/>
    <mergeCell ref="B8:G8"/>
    <mergeCell ref="E12:K13"/>
    <mergeCell ref="C16:K16"/>
    <mergeCell ref="A20:B22"/>
    <mergeCell ref="C20:E20"/>
    <mergeCell ref="F20:G20"/>
    <mergeCell ref="H20:I20"/>
    <mergeCell ref="J20:K20"/>
    <mergeCell ref="C21:E21"/>
    <mergeCell ref="F21:G21"/>
    <mergeCell ref="H21:I21"/>
    <mergeCell ref="J21:K21"/>
    <mergeCell ref="C22:E22"/>
    <mergeCell ref="F22:G22"/>
    <mergeCell ref="H22:I22"/>
    <mergeCell ref="J22:K22"/>
    <mergeCell ref="A19:B19"/>
    <mergeCell ref="C19:E19"/>
    <mergeCell ref="F19:G19"/>
    <mergeCell ref="H19:I19"/>
    <mergeCell ref="J19:K19"/>
    <mergeCell ref="A23:B23"/>
    <mergeCell ref="C23:E23"/>
    <mergeCell ref="F23:K23"/>
    <mergeCell ref="B25:K25"/>
    <mergeCell ref="B26:I26"/>
    <mergeCell ref="A24:E24"/>
    <mergeCell ref="F24:K24"/>
  </mergeCells>
  <phoneticPr fontId="1"/>
  <conditionalFormatting sqref="C1">
    <cfRule type="containsText" dxfId="6" priority="7" operator="containsText" text="係">
      <formula>NOT(ISERROR(SEARCH("係",C1)))</formula>
    </cfRule>
  </conditionalFormatting>
  <conditionalFormatting sqref="D1">
    <cfRule type="containsText" dxfId="5" priority="6" operator="containsText" text="係　長">
      <formula>NOT(ISERROR(SEARCH("係　長",D1)))</formula>
    </cfRule>
  </conditionalFormatting>
  <conditionalFormatting sqref="E1">
    <cfRule type="containsText" dxfId="4" priority="5" operator="containsText" text="係長">
      <formula>NOT(ISERROR(SEARCH("係長",E1)))</formula>
    </cfRule>
  </conditionalFormatting>
  <conditionalFormatting sqref="F1">
    <cfRule type="containsText" dxfId="3" priority="4" operator="containsText" text="課長補佐">
      <formula>NOT(ISERROR(SEARCH("課長補佐",F1)))</formula>
    </cfRule>
  </conditionalFormatting>
  <conditionalFormatting sqref="G1">
    <cfRule type="containsText" dxfId="2" priority="3" operator="containsText" text="課　長">
      <formula>NOT(ISERROR(SEARCH("課　長",G1)))</formula>
    </cfRule>
  </conditionalFormatting>
  <conditionalFormatting sqref="H1">
    <cfRule type="containsText" dxfId="1" priority="2" operator="containsText" text="副部長">
      <formula>NOT(ISERROR(SEARCH("副部長",H1)))</formula>
    </cfRule>
  </conditionalFormatting>
  <conditionalFormatting sqref="I1">
    <cfRule type="containsText" dxfId="0" priority="1" operator="containsText" text="部長">
      <formula>NOT(ISERROR(SEARCH("部長",I1)))</formula>
    </cfRule>
  </conditionalFormatting>
  <pageMargins left="0.70866141732283472" right="0.78740157480314965" top="0.78740157480314965" bottom="0.59055118110236227" header="0.31496062992125984" footer="0.31496062992125984"/>
  <pageSetup paperSize="9" scale="9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54327-CC01-4C0C-8AD4-D743D189451C}">
  <dimension ref="A1:M29"/>
  <sheetViews>
    <sheetView view="pageBreakPreview" topLeftCell="A18" zoomScale="110" zoomScaleNormal="100" zoomScaleSheetLayoutView="110" workbookViewId="0">
      <selection activeCell="T25" sqref="T25"/>
    </sheetView>
  </sheetViews>
  <sheetFormatPr defaultColWidth="9" defaultRowHeight="13.5" x14ac:dyDescent="0.15"/>
  <cols>
    <col min="1" max="1" width="8.625" style="39" customWidth="1"/>
    <col min="2" max="2" width="11.5" style="39" customWidth="1"/>
    <col min="3" max="3" width="17" style="39" customWidth="1"/>
    <col min="4" max="4" width="6.125" style="39" customWidth="1"/>
    <col min="5" max="5" width="7.75" style="39" customWidth="1"/>
    <col min="6" max="6" width="2.625" style="39" customWidth="1"/>
    <col min="7" max="7" width="5" style="39" customWidth="1"/>
    <col min="8" max="8" width="8.75" style="39" customWidth="1"/>
    <col min="9" max="9" width="15.25" style="39" customWidth="1"/>
    <col min="10" max="10" width="4.875" style="39" customWidth="1"/>
    <col min="11" max="16384" width="9" style="39"/>
  </cols>
  <sheetData>
    <row r="1" spans="1:10" ht="28.35" customHeight="1" x14ac:dyDescent="0.15">
      <c r="A1" s="37" t="s">
        <v>26</v>
      </c>
      <c r="B1" s="37"/>
      <c r="C1" s="38"/>
      <c r="D1" s="38"/>
      <c r="E1" s="38"/>
      <c r="F1" s="38"/>
      <c r="G1" s="38"/>
      <c r="H1" s="38"/>
      <c r="I1" s="38"/>
    </row>
    <row r="2" spans="1:10" ht="28.35" customHeight="1" x14ac:dyDescent="0.15">
      <c r="A2" s="37"/>
      <c r="B2" s="37"/>
      <c r="C2" s="38"/>
      <c r="D2" s="38"/>
      <c r="E2" s="38"/>
      <c r="F2" s="38"/>
      <c r="G2" s="38"/>
      <c r="H2" s="38"/>
      <c r="I2" s="38"/>
    </row>
    <row r="3" spans="1:10" ht="42.6" customHeight="1" x14ac:dyDescent="0.15"/>
    <row r="4" spans="1:10" ht="28.35" customHeight="1" x14ac:dyDescent="0.15">
      <c r="H4" s="144">
        <f>'入力（☆使い方説明☆）'!G20</f>
        <v>0</v>
      </c>
      <c r="I4" s="144"/>
      <c r="J4" s="144"/>
    </row>
    <row r="5" spans="1:10" ht="14.1" customHeight="1" x14ac:dyDescent="0.15"/>
    <row r="6" spans="1:10" ht="28.35" customHeight="1" x14ac:dyDescent="0.15">
      <c r="A6" s="39" t="s">
        <v>55</v>
      </c>
      <c r="B6" s="39" t="s">
        <v>76</v>
      </c>
    </row>
    <row r="7" spans="1:10" ht="28.35" customHeight="1" x14ac:dyDescent="0.15">
      <c r="B7" s="39" t="s">
        <v>78</v>
      </c>
    </row>
    <row r="8" spans="1:10" ht="28.35" customHeight="1" x14ac:dyDescent="0.15"/>
    <row r="9" spans="1:10" ht="28.35" customHeight="1" x14ac:dyDescent="0.15">
      <c r="D9" s="39" t="s">
        <v>21</v>
      </c>
    </row>
    <row r="10" spans="1:10" ht="19.7" customHeight="1" x14ac:dyDescent="0.15">
      <c r="D10" s="39" t="s">
        <v>20</v>
      </c>
      <c r="F10" s="84"/>
      <c r="G10" s="157">
        <f>'入力（☆使い方説明☆）'!C10</f>
        <v>0</v>
      </c>
      <c r="H10" s="157"/>
      <c r="I10" s="157"/>
    </row>
    <row r="11" spans="1:10" ht="19.7" customHeight="1" x14ac:dyDescent="0.15">
      <c r="D11" s="39" t="s">
        <v>19</v>
      </c>
      <c r="E11" s="149">
        <f>'入力（☆使い方説明☆）'!C13</f>
        <v>0</v>
      </c>
      <c r="F11" s="149"/>
      <c r="G11" s="149"/>
      <c r="H11" s="149"/>
      <c r="I11" s="149"/>
    </row>
    <row r="12" spans="1:10" ht="19.5" customHeight="1" x14ac:dyDescent="0.15">
      <c r="E12" s="149" t="str">
        <f>IF('入力（☆使い方説明☆）'!C14="","",'入力（☆使い方説明☆）'!C14)</f>
        <v/>
      </c>
      <c r="F12" s="149"/>
      <c r="G12" s="149"/>
      <c r="H12" s="149"/>
      <c r="I12" s="149"/>
    </row>
    <row r="13" spans="1:10" ht="28.35" customHeight="1" x14ac:dyDescent="0.15">
      <c r="D13" s="39" t="s">
        <v>18</v>
      </c>
      <c r="E13" s="150">
        <f>'入力（☆使い方説明☆）'!C16</f>
        <v>0</v>
      </c>
      <c r="F13" s="150"/>
      <c r="G13" s="150"/>
      <c r="H13" s="150"/>
      <c r="I13" s="150"/>
    </row>
    <row r="14" spans="1:10" ht="28.35" customHeight="1" x14ac:dyDescent="0.15">
      <c r="E14" s="149" t="str">
        <f>IF('入力（☆使い方説明☆）'!C17=0,"",'入力（☆使い方説明☆）'!C17)</f>
        <v/>
      </c>
      <c r="F14" s="149"/>
      <c r="G14" s="149"/>
      <c r="H14" s="149"/>
      <c r="I14" s="149"/>
    </row>
    <row r="15" spans="1:10" ht="28.35" customHeight="1" x14ac:dyDescent="0.15">
      <c r="E15" s="39" t="s">
        <v>60</v>
      </c>
      <c r="I15" s="41"/>
    </row>
    <row r="16" spans="1:10" ht="28.35" customHeight="1" x14ac:dyDescent="0.15">
      <c r="A16" s="39" t="s">
        <v>17</v>
      </c>
    </row>
    <row r="17" spans="1:13" ht="19.7" customHeight="1" x14ac:dyDescent="0.15">
      <c r="M17" s="42"/>
    </row>
    <row r="18" spans="1:13" ht="28.35" customHeight="1" x14ac:dyDescent="0.15">
      <c r="A18" s="43" t="s">
        <v>59</v>
      </c>
      <c r="B18" s="137">
        <f>'入力（☆使い方説明☆）'!B6</f>
        <v>0</v>
      </c>
      <c r="C18" s="137"/>
      <c r="D18" s="137"/>
    </row>
    <row r="19" spans="1:13" ht="36.75" customHeight="1" thickBot="1" x14ac:dyDescent="0.2">
      <c r="G19" s="44"/>
      <c r="H19" s="44"/>
    </row>
    <row r="20" spans="1:13" ht="31.35" customHeight="1" x14ac:dyDescent="0.15">
      <c r="A20" s="45" t="s">
        <v>16</v>
      </c>
      <c r="B20" s="46"/>
      <c r="C20" s="47"/>
      <c r="D20" s="48" t="s">
        <v>15</v>
      </c>
      <c r="E20" s="47"/>
      <c r="F20" s="47"/>
      <c r="G20" s="48" t="s">
        <v>14</v>
      </c>
      <c r="H20" s="49"/>
      <c r="I20" s="140" t="s">
        <v>13</v>
      </c>
      <c r="J20" s="141"/>
    </row>
    <row r="21" spans="1:13" ht="31.35" customHeight="1" x14ac:dyDescent="0.15">
      <c r="A21" s="21"/>
      <c r="B21" s="22"/>
      <c r="C21" s="87" t="s">
        <v>84</v>
      </c>
      <c r="D21" s="23">
        <v>4604</v>
      </c>
      <c r="E21" s="24"/>
      <c r="F21" s="24"/>
      <c r="G21" s="138">
        <f>'(西部)ｹｱ報告書'!J19</f>
        <v>0</v>
      </c>
      <c r="H21" s="139"/>
      <c r="I21" s="142">
        <f>IF(G21="","",SUMPRODUCT(D21,G21))</f>
        <v>0</v>
      </c>
      <c r="J21" s="143"/>
    </row>
    <row r="22" spans="1:13" ht="31.35" customHeight="1" x14ac:dyDescent="0.15">
      <c r="A22" s="25" t="s">
        <v>27</v>
      </c>
      <c r="B22" s="26"/>
      <c r="C22" s="52" t="s">
        <v>81</v>
      </c>
      <c r="D22" s="27">
        <v>7739</v>
      </c>
      <c r="E22" s="28"/>
      <c r="F22" s="28"/>
      <c r="G22" s="138">
        <f>'(西部)ｹｱ報告書'!J20</f>
        <v>0</v>
      </c>
      <c r="H22" s="139"/>
      <c r="I22" s="142">
        <f>IF(G22="","",SUMPRODUCT(D22,G22))</f>
        <v>0</v>
      </c>
      <c r="J22" s="143"/>
    </row>
    <row r="23" spans="1:13" ht="31.35" customHeight="1" x14ac:dyDescent="0.15">
      <c r="A23" s="29"/>
      <c r="B23" s="26"/>
      <c r="C23" s="86" t="s">
        <v>82</v>
      </c>
      <c r="D23" s="27">
        <v>7739</v>
      </c>
      <c r="E23" s="28"/>
      <c r="F23" s="28"/>
      <c r="G23" s="138">
        <f>'(西部)ｹｱ報告書'!J21</f>
        <v>0</v>
      </c>
      <c r="H23" s="139"/>
      <c r="I23" s="142">
        <f>IF(G23="","",SUMPRODUCT(D23,G23))</f>
        <v>0</v>
      </c>
      <c r="J23" s="143"/>
    </row>
    <row r="24" spans="1:13" ht="31.35" customHeight="1" x14ac:dyDescent="0.15">
      <c r="A24" s="30"/>
      <c r="B24" s="31"/>
      <c r="C24" s="85" t="s">
        <v>83</v>
      </c>
      <c r="D24" s="27">
        <v>10863</v>
      </c>
      <c r="E24" s="28"/>
      <c r="F24" s="28"/>
      <c r="G24" s="138">
        <f>'(西部)ｹｱ報告書'!J22</f>
        <v>0</v>
      </c>
      <c r="H24" s="139"/>
      <c r="I24" s="142">
        <f>IF(G24="","",SUMPRODUCT(D24,G24))</f>
        <v>0</v>
      </c>
      <c r="J24" s="143"/>
    </row>
    <row r="25" spans="1:13" ht="31.35" customHeight="1" thickBot="1" x14ac:dyDescent="0.2">
      <c r="A25" s="32" t="s">
        <v>28</v>
      </c>
      <c r="B25" s="33"/>
      <c r="C25" s="88" t="s">
        <v>84</v>
      </c>
      <c r="D25" s="34">
        <v>4604</v>
      </c>
      <c r="E25" s="35"/>
      <c r="F25" s="36"/>
      <c r="G25" s="145">
        <f>'(西部)ｹｱ報告書'!F23</f>
        <v>0</v>
      </c>
      <c r="H25" s="146"/>
      <c r="I25" s="151">
        <f>IF(G25="","",SUMPRODUCT(D25,G25))</f>
        <v>0</v>
      </c>
      <c r="J25" s="152"/>
    </row>
    <row r="26" spans="1:13" ht="31.35" customHeight="1" x14ac:dyDescent="0.15">
      <c r="A26" s="50"/>
      <c r="B26" s="42"/>
      <c r="C26" s="42"/>
      <c r="D26" s="42"/>
      <c r="E26" s="42"/>
      <c r="F26" s="42"/>
      <c r="G26" s="45" t="s">
        <v>12</v>
      </c>
      <c r="H26" s="46"/>
      <c r="I26" s="153">
        <f>SUM(I21:I25)</f>
        <v>0</v>
      </c>
      <c r="J26" s="154"/>
    </row>
    <row r="27" spans="1:13" ht="28.35" customHeight="1" thickBot="1" x14ac:dyDescent="0.2">
      <c r="A27" s="51"/>
      <c r="G27" s="147" t="s">
        <v>58</v>
      </c>
      <c r="H27" s="148"/>
      <c r="I27" s="155">
        <f>IF(G21="","",ROUNDDOWN(I26*10/110,0))</f>
        <v>0</v>
      </c>
      <c r="J27" s="156"/>
    </row>
    <row r="28" spans="1:13" ht="22.5" customHeight="1" x14ac:dyDescent="0.15">
      <c r="A28" s="39" t="s">
        <v>57</v>
      </c>
    </row>
    <row r="29" spans="1:13" ht="28.35" customHeight="1" x14ac:dyDescent="0.15">
      <c r="A29" s="39" t="s">
        <v>70</v>
      </c>
    </row>
  </sheetData>
  <mergeCells count="21">
    <mergeCell ref="E14:I14"/>
    <mergeCell ref="H4:J4"/>
    <mergeCell ref="G10:I10"/>
    <mergeCell ref="E11:I11"/>
    <mergeCell ref="E12:I12"/>
    <mergeCell ref="E13:I13"/>
    <mergeCell ref="B18:D18"/>
    <mergeCell ref="I20:J20"/>
    <mergeCell ref="G21:H21"/>
    <mergeCell ref="I21:J21"/>
    <mergeCell ref="G22:H22"/>
    <mergeCell ref="I22:J22"/>
    <mergeCell ref="I26:J26"/>
    <mergeCell ref="G27:H27"/>
    <mergeCell ref="I27:J27"/>
    <mergeCell ref="G23:H23"/>
    <mergeCell ref="I23:J23"/>
    <mergeCell ref="G24:H24"/>
    <mergeCell ref="I24:J24"/>
    <mergeCell ref="G25:H25"/>
    <mergeCell ref="I25:J25"/>
  </mergeCells>
  <phoneticPr fontId="1"/>
  <pageMargins left="0.70866141732283472" right="0.78740157480314965" top="0.78740157480314965" bottom="0.59055118110236227" header="0.31496062992125984" footer="0.31496062992125984"/>
  <pageSetup paperSize="9" orientation="portrait" horizontalDpi="4294967293" verticalDpi="4294967293"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sheetPr>
  <dimension ref="A1:O31"/>
  <sheetViews>
    <sheetView tabSelected="1" workbookViewId="0">
      <selection activeCell="G28" sqref="G28"/>
    </sheetView>
  </sheetViews>
  <sheetFormatPr defaultRowHeight="13.5" x14ac:dyDescent="0.15"/>
  <cols>
    <col min="2" max="2" width="12.75" customWidth="1"/>
    <col min="6" max="6" width="20.625" customWidth="1"/>
  </cols>
  <sheetData>
    <row r="1" spans="1:9" ht="20.25" customHeight="1" x14ac:dyDescent="0.15">
      <c r="A1" s="1" t="s">
        <v>29</v>
      </c>
      <c r="B1" s="1"/>
      <c r="C1" s="1"/>
      <c r="D1" s="1"/>
      <c r="E1" s="1"/>
      <c r="F1" s="1"/>
      <c r="G1" s="1"/>
      <c r="H1" s="1"/>
      <c r="I1" s="1"/>
    </row>
    <row r="2" spans="1:9" ht="20.25" customHeight="1" x14ac:dyDescent="0.15">
      <c r="A2" s="6" t="s">
        <v>50</v>
      </c>
      <c r="B2" s="1" t="s">
        <v>51</v>
      </c>
      <c r="C2" s="1"/>
      <c r="D2" s="1"/>
      <c r="E2" s="1"/>
      <c r="F2" s="1"/>
      <c r="G2" s="1"/>
      <c r="H2" s="1"/>
      <c r="I2" s="1"/>
    </row>
    <row r="3" spans="1:9" ht="20.25" customHeight="1" x14ac:dyDescent="0.15">
      <c r="A3" s="1"/>
      <c r="B3" s="1"/>
      <c r="C3" s="1"/>
      <c r="D3" s="1"/>
      <c r="E3" s="1"/>
      <c r="F3" s="1"/>
      <c r="G3" s="1"/>
      <c r="H3" s="1"/>
      <c r="I3" s="1"/>
    </row>
    <row r="4" spans="1:9" ht="20.25" customHeight="1" x14ac:dyDescent="0.15">
      <c r="A4" s="20" t="s">
        <v>64</v>
      </c>
      <c r="B4" s="1"/>
      <c r="C4" s="1"/>
      <c r="D4" s="1"/>
      <c r="E4" s="1"/>
      <c r="F4" s="1"/>
      <c r="G4" s="1"/>
      <c r="H4" s="1"/>
      <c r="I4" s="1"/>
    </row>
    <row r="5" spans="1:9" ht="20.25" customHeight="1" x14ac:dyDescent="0.15">
      <c r="A5" s="1"/>
      <c r="B5" s="1"/>
      <c r="C5" s="1"/>
      <c r="D5" s="1"/>
      <c r="E5" s="1"/>
      <c r="F5" s="1"/>
      <c r="G5" s="1"/>
      <c r="H5" s="1"/>
      <c r="I5" s="1"/>
    </row>
    <row r="6" spans="1:9" ht="20.25" customHeight="1" x14ac:dyDescent="0.15">
      <c r="A6" s="1"/>
      <c r="B6" s="99"/>
      <c r="C6" s="99"/>
      <c r="D6" s="99"/>
      <c r="E6" s="99"/>
      <c r="F6" s="99"/>
      <c r="G6" s="99"/>
      <c r="H6" s="1"/>
      <c r="I6" s="1"/>
    </row>
    <row r="7" spans="1:9" ht="20.25" customHeight="1" x14ac:dyDescent="0.15">
      <c r="A7" s="1"/>
      <c r="B7" s="1"/>
      <c r="C7" s="1"/>
      <c r="D7" s="1"/>
      <c r="E7" s="1"/>
      <c r="F7" s="1"/>
      <c r="G7" s="1"/>
      <c r="H7" s="1"/>
      <c r="I7" s="1"/>
    </row>
    <row r="8" spans="1:9" ht="20.25" customHeight="1" x14ac:dyDescent="0.15">
      <c r="A8" s="20" t="s">
        <v>65</v>
      </c>
      <c r="B8" s="1"/>
      <c r="C8" s="1"/>
      <c r="D8" s="1"/>
      <c r="E8" s="1"/>
      <c r="F8" s="1"/>
      <c r="G8" s="1"/>
      <c r="H8" s="1"/>
      <c r="I8" s="1"/>
    </row>
    <row r="9" spans="1:9" ht="20.25" customHeight="1" x14ac:dyDescent="0.15">
      <c r="A9" s="1"/>
      <c r="B9" s="1"/>
      <c r="C9" s="1"/>
      <c r="D9" s="1"/>
      <c r="E9" s="1"/>
      <c r="F9" s="1"/>
      <c r="G9" s="1"/>
      <c r="H9" s="1"/>
      <c r="I9" s="1"/>
    </row>
    <row r="10" spans="1:9" ht="20.25" customHeight="1" x14ac:dyDescent="0.15">
      <c r="A10" s="1" t="s">
        <v>20</v>
      </c>
      <c r="B10" s="1"/>
      <c r="C10" s="99"/>
      <c r="D10" s="99"/>
      <c r="E10" s="99"/>
      <c r="F10" s="99"/>
      <c r="G10" s="99"/>
      <c r="H10" s="1"/>
      <c r="I10" s="1"/>
    </row>
    <row r="11" spans="1:9" ht="20.25" customHeight="1" x14ac:dyDescent="0.15">
      <c r="A11" s="1" t="s">
        <v>48</v>
      </c>
      <c r="B11" s="1"/>
      <c r="C11" s="2"/>
      <c r="D11" s="2"/>
      <c r="E11" s="2"/>
      <c r="F11" s="2"/>
      <c r="G11" s="2"/>
      <c r="H11" s="1"/>
      <c r="I11" s="1"/>
    </row>
    <row r="12" spans="1:9" ht="20.25" customHeight="1" x14ac:dyDescent="0.15">
      <c r="A12" s="1"/>
      <c r="B12" s="1"/>
      <c r="C12" s="2"/>
      <c r="D12" s="2"/>
      <c r="E12" s="2"/>
      <c r="F12" s="2"/>
      <c r="G12" s="2"/>
      <c r="H12" s="1"/>
      <c r="I12" s="1"/>
    </row>
    <row r="13" spans="1:9" ht="20.25" customHeight="1" x14ac:dyDescent="0.15">
      <c r="A13" s="19" t="s">
        <v>19</v>
      </c>
      <c r="B13" s="1"/>
      <c r="C13" s="100"/>
      <c r="D13" s="100"/>
      <c r="E13" s="100"/>
      <c r="F13" s="100"/>
      <c r="G13" s="100"/>
      <c r="H13" s="1"/>
      <c r="I13" s="1"/>
    </row>
    <row r="14" spans="1:9" ht="20.25" customHeight="1" x14ac:dyDescent="0.15">
      <c r="A14" s="1" t="s">
        <v>34</v>
      </c>
      <c r="B14" s="1"/>
      <c r="C14" s="98"/>
      <c r="D14" s="98"/>
      <c r="E14" s="98"/>
      <c r="F14" s="98"/>
      <c r="G14" s="98"/>
      <c r="H14" s="1"/>
      <c r="I14" s="1"/>
    </row>
    <row r="15" spans="1:9" ht="20.25" customHeight="1" x14ac:dyDescent="0.15">
      <c r="A15" s="1"/>
      <c r="B15" s="1"/>
      <c r="C15" s="3"/>
      <c r="D15" s="3"/>
      <c r="E15" s="3"/>
      <c r="F15" s="3"/>
      <c r="G15" s="3"/>
      <c r="H15" s="3"/>
      <c r="I15" s="1"/>
    </row>
    <row r="16" spans="1:9" ht="20.25" customHeight="1" x14ac:dyDescent="0.15">
      <c r="A16" s="19" t="s">
        <v>18</v>
      </c>
      <c r="B16" s="1"/>
      <c r="C16" s="100"/>
      <c r="D16" s="100"/>
      <c r="E16" s="100"/>
      <c r="F16" s="100"/>
      <c r="G16" s="100"/>
      <c r="H16" s="1"/>
      <c r="I16" s="1"/>
    </row>
    <row r="17" spans="1:15" ht="20.25" customHeight="1" x14ac:dyDescent="0.15">
      <c r="A17" s="1" t="s">
        <v>34</v>
      </c>
      <c r="B17" s="1"/>
      <c r="C17" s="97"/>
      <c r="D17" s="98"/>
      <c r="E17" s="98"/>
      <c r="F17" s="98"/>
      <c r="G17" s="98"/>
      <c r="H17" s="1"/>
      <c r="I17" s="1"/>
    </row>
    <row r="18" spans="1:15" ht="20.25" customHeight="1" x14ac:dyDescent="0.15">
      <c r="A18" s="1"/>
      <c r="B18" s="1"/>
      <c r="C18" s="1"/>
      <c r="D18" s="1"/>
      <c r="E18" s="1"/>
      <c r="F18" s="1"/>
      <c r="G18" s="1"/>
      <c r="H18" s="1"/>
      <c r="I18" s="1"/>
    </row>
    <row r="19" spans="1:15" ht="20.25" customHeight="1" x14ac:dyDescent="0.15">
      <c r="A19" s="20" t="s">
        <v>47</v>
      </c>
      <c r="B19" s="1"/>
      <c r="C19" s="1"/>
      <c r="D19" s="1"/>
      <c r="E19" s="1"/>
      <c r="F19" s="18" t="s">
        <v>61</v>
      </c>
      <c r="G19" s="96">
        <f>IF(B24="","",HLOOKUP(B24,日付!A2:M4,2,FALSE))</f>
        <v>46234</v>
      </c>
      <c r="H19" s="96"/>
      <c r="I19" s="96"/>
      <c r="K19" s="8" t="str">
        <f>IF(B20="中央","塩尻市長",IF(B20="北部","社会福祉法人　恵和会",(IF(B20="西部","社会福祉法人　塩尻市社会福祉協議会",""))))</f>
        <v>塩尻市長</v>
      </c>
      <c r="L19" s="8"/>
      <c r="M19" s="8"/>
      <c r="N19" s="8"/>
      <c r="O19" s="8"/>
    </row>
    <row r="20" spans="1:15" ht="20.25" customHeight="1" x14ac:dyDescent="0.15">
      <c r="A20" s="1"/>
      <c r="B20" s="4" t="s">
        <v>79</v>
      </c>
      <c r="C20" s="101" t="s">
        <v>45</v>
      </c>
      <c r="D20" s="102"/>
      <c r="E20" s="1"/>
      <c r="F20" s="1" t="s">
        <v>62</v>
      </c>
      <c r="G20" s="96">
        <f>IF(B24="","",HLOOKUP(B24,日付!A2:M4,3,FALSE))</f>
        <v>0</v>
      </c>
      <c r="H20" s="96"/>
      <c r="I20" s="96"/>
      <c r="K20" s="8" t="str">
        <f>IF(B20="中央","（塩尻市中央地域包括支援センター）",IF(B20="北部","(塩尻市北部地域包括支援センター　受託法人)",(IF(B20="西部","(塩尻市西部地域包括支援センター　受託法人)",""))))</f>
        <v>（塩尻市中央地域包括支援センター）</v>
      </c>
      <c r="L20" s="8"/>
      <c r="M20" s="8"/>
      <c r="N20" s="8"/>
      <c r="O20" s="8"/>
    </row>
    <row r="21" spans="1:15" ht="20.25" customHeight="1" x14ac:dyDescent="0.15">
      <c r="A21" s="1"/>
      <c r="B21" s="1"/>
      <c r="C21" s="1"/>
      <c r="D21" s="1"/>
    </row>
    <row r="22" spans="1:15" ht="20.25" customHeight="1" x14ac:dyDescent="0.15">
      <c r="A22" s="20" t="s">
        <v>66</v>
      </c>
      <c r="B22" s="1"/>
      <c r="C22" s="1"/>
      <c r="D22" s="1"/>
      <c r="E22" s="1"/>
      <c r="F22" s="1"/>
      <c r="G22" s="1"/>
      <c r="H22" s="1"/>
      <c r="I22" s="1"/>
    </row>
    <row r="23" spans="1:15" ht="20.25" customHeight="1" thickBot="1" x14ac:dyDescent="0.2">
      <c r="A23" s="1"/>
      <c r="B23" s="7"/>
      <c r="C23" s="1"/>
      <c r="D23" s="1"/>
      <c r="E23" s="1"/>
      <c r="F23" s="1"/>
      <c r="G23" s="1"/>
      <c r="H23" s="1"/>
      <c r="I23" s="1"/>
    </row>
    <row r="24" spans="1:15" ht="20.25" customHeight="1" thickBot="1" x14ac:dyDescent="0.2">
      <c r="A24" s="1"/>
      <c r="B24" s="10">
        <v>8</v>
      </c>
      <c r="C24" s="1" t="s">
        <v>30</v>
      </c>
      <c r="D24" s="1" t="s">
        <v>31</v>
      </c>
      <c r="E24" s="11">
        <f>IF(B24="","",IF(B24=1,12,B24-1))</f>
        <v>7</v>
      </c>
      <c r="F24" s="1" t="s">
        <v>49</v>
      </c>
      <c r="G24" s="1"/>
      <c r="H24" s="1"/>
      <c r="I24" s="1"/>
    </row>
    <row r="25" spans="1:15" ht="20.25" customHeight="1" x14ac:dyDescent="0.15">
      <c r="A25" s="1"/>
      <c r="B25" s="1"/>
      <c r="C25" s="1"/>
      <c r="D25" s="1"/>
      <c r="E25" s="1"/>
      <c r="F25" s="1"/>
      <c r="G25" s="1"/>
      <c r="H25" s="1"/>
      <c r="I25" s="1"/>
    </row>
    <row r="26" spans="1:15" ht="20.25" customHeight="1" x14ac:dyDescent="0.15">
      <c r="A26" s="20" t="s">
        <v>67</v>
      </c>
      <c r="B26" s="1"/>
      <c r="C26" s="1"/>
      <c r="D26" s="1"/>
      <c r="E26" s="1"/>
      <c r="F26" s="1"/>
      <c r="G26" s="1"/>
      <c r="H26" s="1"/>
      <c r="I26" s="1"/>
    </row>
    <row r="27" spans="1:15" ht="20.25" customHeight="1" x14ac:dyDescent="0.15">
      <c r="A27" s="1" t="s">
        <v>32</v>
      </c>
      <c r="B27" s="1"/>
      <c r="C27" s="1"/>
      <c r="D27" s="1"/>
      <c r="E27" s="1"/>
      <c r="F27" s="1"/>
      <c r="G27" s="1"/>
      <c r="H27" s="1"/>
      <c r="I27" s="1"/>
    </row>
    <row r="28" spans="1:15" ht="20.25" customHeight="1" x14ac:dyDescent="0.15">
      <c r="A28" s="1" t="s">
        <v>33</v>
      </c>
      <c r="B28" s="1"/>
      <c r="C28" s="1"/>
      <c r="D28" s="1"/>
      <c r="E28" s="1"/>
      <c r="F28" s="1"/>
      <c r="G28" s="1"/>
      <c r="H28" s="1"/>
      <c r="I28" s="1"/>
    </row>
    <row r="29" spans="1:15" ht="20.25" customHeight="1" x14ac:dyDescent="0.15">
      <c r="A29" s="1"/>
      <c r="B29" s="1"/>
      <c r="C29" s="1"/>
      <c r="D29" s="1"/>
      <c r="E29" s="1"/>
      <c r="F29" s="1"/>
      <c r="G29" s="1"/>
      <c r="H29" s="1"/>
      <c r="I29" s="1"/>
    </row>
    <row r="30" spans="1:15" ht="20.25" customHeight="1" x14ac:dyDescent="0.15">
      <c r="A30" s="1" t="s">
        <v>46</v>
      </c>
      <c r="B30" s="1"/>
      <c r="C30" s="1"/>
      <c r="D30" s="1"/>
      <c r="E30" s="1"/>
      <c r="F30" s="1"/>
      <c r="G30" s="1"/>
      <c r="H30" s="1"/>
      <c r="I30" s="1"/>
    </row>
    <row r="31" spans="1:15" x14ac:dyDescent="0.15">
      <c r="A31" s="1"/>
      <c r="B31" s="1"/>
      <c r="C31" s="1"/>
      <c r="D31" s="1"/>
      <c r="E31" s="1"/>
      <c r="F31" s="1"/>
      <c r="G31" s="1"/>
      <c r="H31" s="1"/>
      <c r="I31" s="1"/>
    </row>
  </sheetData>
  <protectedRanges>
    <protectedRange sqref="B20" name="範囲8"/>
    <protectedRange sqref="B6" name="範囲1"/>
    <protectedRange sqref="B24" name="範囲2"/>
    <protectedRange sqref="C10" name="範囲3"/>
    <protectedRange sqref="C13" name="範囲4"/>
    <protectedRange sqref="C14" name="範囲5"/>
    <protectedRange sqref="C16" name="範囲6"/>
    <protectedRange sqref="C17" name="範囲7"/>
  </protectedRanges>
  <mergeCells count="9">
    <mergeCell ref="G19:I19"/>
    <mergeCell ref="G20:I20"/>
    <mergeCell ref="C17:G17"/>
    <mergeCell ref="B6:G6"/>
    <mergeCell ref="C10:G10"/>
    <mergeCell ref="C13:G13"/>
    <mergeCell ref="C14:G14"/>
    <mergeCell ref="C16:G16"/>
    <mergeCell ref="C20:D20"/>
  </mergeCells>
  <phoneticPr fontId="1"/>
  <dataValidations count="2">
    <dataValidation type="list" allowBlank="1" showInputMessage="1" showErrorMessage="1" sqref="B20" xr:uid="{00000000-0002-0000-0100-000000000000}">
      <formula1>"中央,北部,西部"</formula1>
    </dataValidation>
    <dataValidation type="list" allowBlank="1" showInputMessage="1" showErrorMessage="1" sqref="B24" xr:uid="{00000000-0002-0000-0100-000001000000}">
      <formula1>"5,6,7,8,9,10,11,12,1,2,3,4"</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FFFF00"/>
  </sheetPr>
  <dimension ref="A1:L64"/>
  <sheetViews>
    <sheetView view="pageBreakPreview" topLeftCell="A6" zoomScale="85" zoomScaleNormal="100" zoomScaleSheetLayoutView="85" workbookViewId="0">
      <selection activeCell="A39" sqref="A39"/>
    </sheetView>
  </sheetViews>
  <sheetFormatPr defaultColWidth="4.875" defaultRowHeight="13.5" x14ac:dyDescent="0.15"/>
  <cols>
    <col min="1" max="1" width="4.375" style="39" customWidth="1"/>
    <col min="2" max="2" width="5.625" style="39" customWidth="1"/>
    <col min="3" max="3" width="8.375" style="39" customWidth="1"/>
    <col min="4" max="4" width="14.125" style="39" customWidth="1"/>
    <col min="5" max="5" width="24" style="39" customWidth="1"/>
    <col min="6" max="6" width="11.125" style="39" customWidth="1"/>
    <col min="7" max="7" width="11" style="39" customWidth="1"/>
    <col min="8" max="8" width="9.625" style="39" customWidth="1"/>
    <col min="9" max="9" width="11.375" style="39" customWidth="1"/>
    <col min="10" max="10" width="9.75" style="39" customWidth="1"/>
    <col min="11" max="11" width="14.375" style="39" customWidth="1"/>
    <col min="12" max="16384" width="4.875" style="39"/>
  </cols>
  <sheetData>
    <row r="1" spans="1:12" ht="19.7" customHeight="1" x14ac:dyDescent="0.15">
      <c r="K1" s="56" t="s">
        <v>54</v>
      </c>
    </row>
    <row r="2" spans="1:12" ht="19.7" customHeight="1" x14ac:dyDescent="0.15">
      <c r="J2" s="57"/>
      <c r="K2" s="56" t="s">
        <v>53</v>
      </c>
    </row>
    <row r="3" spans="1:12" ht="19.7" customHeight="1" x14ac:dyDescent="0.15">
      <c r="J3" s="57"/>
      <c r="K3" s="56" t="s">
        <v>52</v>
      </c>
    </row>
    <row r="4" spans="1:12" s="60" customFormat="1" ht="28.35" customHeight="1" x14ac:dyDescent="0.15">
      <c r="A4" s="58" t="s">
        <v>68</v>
      </c>
      <c r="B4" s="58"/>
      <c r="C4" s="58"/>
      <c r="D4" s="59"/>
      <c r="E4" s="59"/>
      <c r="F4" s="59"/>
      <c r="G4" s="59"/>
      <c r="H4" s="59"/>
      <c r="I4" s="59"/>
      <c r="J4" s="59"/>
      <c r="K4" s="59"/>
    </row>
    <row r="5" spans="1:12" s="60" customFormat="1" ht="22.5" customHeight="1" x14ac:dyDescent="0.15">
      <c r="D5" s="61"/>
      <c r="E5" s="62" t="s">
        <v>10</v>
      </c>
      <c r="F5" s="61"/>
      <c r="G5" s="61"/>
      <c r="H5" s="61"/>
      <c r="I5" s="61"/>
      <c r="J5" s="61"/>
      <c r="K5" s="61"/>
    </row>
    <row r="6" spans="1:12" ht="24" customHeight="1" x14ac:dyDescent="0.15">
      <c r="A6" s="63" t="s">
        <v>4</v>
      </c>
      <c r="B6" s="63"/>
      <c r="C6" s="63"/>
      <c r="D6" s="64">
        <f>'入力（☆使い方説明☆）'!E24</f>
        <v>7</v>
      </c>
      <c r="E6" s="63" t="s">
        <v>11</v>
      </c>
      <c r="F6" s="65" t="s">
        <v>5</v>
      </c>
      <c r="G6" s="103">
        <f>'入力（☆使い方説明☆）'!B6</f>
        <v>0</v>
      </c>
      <c r="H6" s="103"/>
      <c r="I6" s="103"/>
      <c r="J6" s="103"/>
      <c r="K6" s="103"/>
      <c r="L6" s="103"/>
    </row>
    <row r="7" spans="1:12" ht="7.5" customHeight="1" x14ac:dyDescent="0.15">
      <c r="A7" s="66"/>
      <c r="B7" s="66"/>
      <c r="C7" s="66"/>
      <c r="D7" s="67"/>
      <c r="E7" s="67"/>
      <c r="F7" s="67"/>
      <c r="G7" s="67"/>
      <c r="H7" s="67"/>
      <c r="I7" s="67"/>
      <c r="J7" s="67"/>
      <c r="K7" s="67"/>
    </row>
    <row r="8" spans="1:12" ht="55.5" customHeight="1" x14ac:dyDescent="0.15">
      <c r="A8" s="68"/>
      <c r="B8" s="69" t="s">
        <v>3</v>
      </c>
      <c r="C8" s="69" t="s">
        <v>25</v>
      </c>
      <c r="D8" s="70" t="s">
        <v>8</v>
      </c>
      <c r="E8" s="71" t="s">
        <v>2</v>
      </c>
      <c r="F8" s="72" t="s">
        <v>7</v>
      </c>
      <c r="G8" s="73" t="s">
        <v>69</v>
      </c>
      <c r="H8" s="74" t="s">
        <v>0</v>
      </c>
      <c r="I8" s="89" t="s">
        <v>9</v>
      </c>
      <c r="J8" s="75" t="s">
        <v>6</v>
      </c>
      <c r="K8" s="71" t="s">
        <v>1</v>
      </c>
    </row>
    <row r="9" spans="1:12" ht="33" customHeight="1" x14ac:dyDescent="0.15">
      <c r="A9" s="76">
        <v>1</v>
      </c>
      <c r="B9" s="77"/>
      <c r="C9" s="77"/>
      <c r="D9" s="81"/>
      <c r="E9" s="78"/>
      <c r="F9" s="79"/>
      <c r="G9" s="78"/>
      <c r="H9" s="79"/>
      <c r="I9" s="80"/>
      <c r="J9" s="79"/>
      <c r="K9" s="80"/>
    </row>
    <row r="10" spans="1:12" ht="33" customHeight="1" x14ac:dyDescent="0.15">
      <c r="A10" s="76">
        <v>2</v>
      </c>
      <c r="B10" s="77"/>
      <c r="C10" s="77"/>
      <c r="D10" s="81"/>
      <c r="E10" s="78"/>
      <c r="F10" s="79"/>
      <c r="G10" s="78"/>
      <c r="H10" s="79"/>
      <c r="I10" s="80"/>
      <c r="J10" s="79"/>
      <c r="K10" s="80"/>
    </row>
    <row r="11" spans="1:12" ht="33" customHeight="1" x14ac:dyDescent="0.15">
      <c r="A11" s="76">
        <v>3</v>
      </c>
      <c r="B11" s="77"/>
      <c r="C11" s="77"/>
      <c r="D11" s="81"/>
      <c r="E11" s="78"/>
      <c r="F11" s="79"/>
      <c r="G11" s="78"/>
      <c r="H11" s="79"/>
      <c r="I11" s="78"/>
      <c r="J11" s="79"/>
      <c r="K11" s="80"/>
    </row>
    <row r="12" spans="1:12" ht="33" customHeight="1" x14ac:dyDescent="0.15">
      <c r="A12" s="76">
        <v>4</v>
      </c>
      <c r="B12" s="77"/>
      <c r="C12" s="77"/>
      <c r="D12" s="81"/>
      <c r="E12" s="78"/>
      <c r="F12" s="79"/>
      <c r="G12" s="78"/>
      <c r="H12" s="79"/>
      <c r="I12" s="80"/>
      <c r="J12" s="79"/>
      <c r="K12" s="80"/>
    </row>
    <row r="13" spans="1:12" ht="33" customHeight="1" x14ac:dyDescent="0.15">
      <c r="A13" s="76">
        <v>5</v>
      </c>
      <c r="B13" s="77"/>
      <c r="C13" s="77"/>
      <c r="D13" s="81"/>
      <c r="E13" s="78"/>
      <c r="F13" s="79"/>
      <c r="G13" s="78"/>
      <c r="H13" s="79"/>
      <c r="I13" s="80"/>
      <c r="J13" s="79"/>
      <c r="K13" s="82"/>
    </row>
    <row r="14" spans="1:12" ht="33" customHeight="1" x14ac:dyDescent="0.15">
      <c r="A14" s="76">
        <v>6</v>
      </c>
      <c r="B14" s="77"/>
      <c r="C14" s="77"/>
      <c r="D14" s="81"/>
      <c r="E14" s="78"/>
      <c r="F14" s="79"/>
      <c r="G14" s="78"/>
      <c r="H14" s="79"/>
      <c r="I14" s="80"/>
      <c r="J14" s="79"/>
      <c r="K14" s="80"/>
    </row>
    <row r="15" spans="1:12" ht="33" customHeight="1" x14ac:dyDescent="0.15">
      <c r="A15" s="76">
        <v>7</v>
      </c>
      <c r="B15" s="77"/>
      <c r="C15" s="77"/>
      <c r="D15" s="81"/>
      <c r="E15" s="78"/>
      <c r="F15" s="79"/>
      <c r="G15" s="78"/>
      <c r="H15" s="79"/>
      <c r="I15" s="78"/>
      <c r="J15" s="79"/>
      <c r="K15" s="80"/>
    </row>
    <row r="16" spans="1:12" ht="33" customHeight="1" x14ac:dyDescent="0.15">
      <c r="A16" s="76">
        <v>8</v>
      </c>
      <c r="B16" s="77"/>
      <c r="C16" s="77"/>
      <c r="D16" s="81"/>
      <c r="E16" s="78"/>
      <c r="F16" s="79"/>
      <c r="G16" s="78"/>
      <c r="H16" s="79"/>
      <c r="I16" s="80"/>
      <c r="J16" s="79"/>
      <c r="K16" s="80"/>
    </row>
    <row r="17" spans="1:11" ht="33" customHeight="1" x14ac:dyDescent="0.15">
      <c r="A17" s="76">
        <v>9</v>
      </c>
      <c r="B17" s="77"/>
      <c r="C17" s="77"/>
      <c r="D17" s="81"/>
      <c r="E17" s="80"/>
      <c r="F17" s="79"/>
      <c r="G17" s="78"/>
      <c r="H17" s="79"/>
      <c r="I17" s="80"/>
      <c r="J17" s="79"/>
      <c r="K17" s="80"/>
    </row>
    <row r="18" spans="1:11" ht="33" customHeight="1" x14ac:dyDescent="0.15">
      <c r="A18" s="76">
        <v>10</v>
      </c>
      <c r="B18" s="77"/>
      <c r="C18" s="77"/>
      <c r="D18" s="81"/>
      <c r="E18" s="80"/>
      <c r="F18" s="79"/>
      <c r="G18" s="78"/>
      <c r="H18" s="79"/>
      <c r="I18" s="80"/>
      <c r="J18" s="79"/>
      <c r="K18" s="80"/>
    </row>
    <row r="19" spans="1:11" ht="33" customHeight="1" x14ac:dyDescent="0.15">
      <c r="A19" s="76">
        <v>11</v>
      </c>
      <c r="B19" s="77"/>
      <c r="C19" s="77"/>
      <c r="D19" s="81"/>
      <c r="E19" s="80"/>
      <c r="F19" s="79"/>
      <c r="G19" s="78"/>
      <c r="H19" s="79"/>
      <c r="I19" s="80"/>
      <c r="J19" s="79"/>
      <c r="K19" s="80"/>
    </row>
    <row r="20" spans="1:11" ht="33" customHeight="1" x14ac:dyDescent="0.15">
      <c r="A20" s="76">
        <v>12</v>
      </c>
      <c r="B20" s="77"/>
      <c r="C20" s="77"/>
      <c r="D20" s="81"/>
      <c r="E20" s="80"/>
      <c r="F20" s="79"/>
      <c r="G20" s="78"/>
      <c r="H20" s="79"/>
      <c r="I20" s="80"/>
      <c r="J20" s="79"/>
      <c r="K20" s="80"/>
    </row>
    <row r="21" spans="1:11" ht="33" customHeight="1" x14ac:dyDescent="0.15">
      <c r="A21" s="76">
        <v>13</v>
      </c>
      <c r="B21" s="77"/>
      <c r="C21" s="77"/>
      <c r="D21" s="81"/>
      <c r="E21" s="80"/>
      <c r="F21" s="79"/>
      <c r="G21" s="78"/>
      <c r="H21" s="79"/>
      <c r="I21" s="80"/>
      <c r="J21" s="79"/>
      <c r="K21" s="80"/>
    </row>
    <row r="22" spans="1:11" ht="33" customHeight="1" x14ac:dyDescent="0.15">
      <c r="A22" s="76">
        <v>14</v>
      </c>
      <c r="B22" s="77"/>
      <c r="C22" s="77"/>
      <c r="D22" s="81"/>
      <c r="E22" s="80"/>
      <c r="F22" s="79"/>
      <c r="G22" s="78"/>
      <c r="H22" s="79"/>
      <c r="I22" s="80"/>
      <c r="J22" s="79"/>
      <c r="K22" s="80"/>
    </row>
    <row r="23" spans="1:11" ht="33" customHeight="1" x14ac:dyDescent="0.15">
      <c r="A23" s="76">
        <v>15</v>
      </c>
      <c r="B23" s="77"/>
      <c r="C23" s="77"/>
      <c r="D23" s="81"/>
      <c r="E23" s="80"/>
      <c r="F23" s="79"/>
      <c r="G23" s="78"/>
      <c r="H23" s="79"/>
      <c r="I23" s="80"/>
      <c r="J23" s="79"/>
      <c r="K23" s="80"/>
    </row>
    <row r="24" spans="1:11" ht="33" customHeight="1" x14ac:dyDescent="0.15">
      <c r="A24" s="76">
        <v>16</v>
      </c>
      <c r="B24" s="77"/>
      <c r="C24" s="77"/>
      <c r="D24" s="81"/>
      <c r="E24" s="80"/>
      <c r="F24" s="79"/>
      <c r="G24" s="78"/>
      <c r="H24" s="79"/>
      <c r="I24" s="80"/>
      <c r="J24" s="79"/>
      <c r="K24" s="80"/>
    </row>
    <row r="25" spans="1:11" ht="33" customHeight="1" x14ac:dyDescent="0.15">
      <c r="A25" s="76">
        <v>17</v>
      </c>
      <c r="B25" s="77"/>
      <c r="C25" s="77"/>
      <c r="D25" s="81"/>
      <c r="E25" s="80"/>
      <c r="F25" s="79"/>
      <c r="G25" s="78"/>
      <c r="H25" s="79"/>
      <c r="I25" s="80"/>
      <c r="J25" s="79"/>
      <c r="K25" s="80"/>
    </row>
    <row r="26" spans="1:11" ht="33" customHeight="1" x14ac:dyDescent="0.15">
      <c r="A26" s="76">
        <v>18</v>
      </c>
      <c r="B26" s="77"/>
      <c r="C26" s="77"/>
      <c r="D26" s="81"/>
      <c r="E26" s="80"/>
      <c r="F26" s="79"/>
      <c r="G26" s="78"/>
      <c r="H26" s="79"/>
      <c r="I26" s="80"/>
      <c r="J26" s="79"/>
      <c r="K26" s="80"/>
    </row>
    <row r="27" spans="1:11" ht="33" customHeight="1" x14ac:dyDescent="0.15">
      <c r="A27" s="76">
        <v>19</v>
      </c>
      <c r="B27" s="77"/>
      <c r="C27" s="77"/>
      <c r="D27" s="81"/>
      <c r="E27" s="80"/>
      <c r="F27" s="79"/>
      <c r="G27" s="78"/>
      <c r="H27" s="79"/>
      <c r="I27" s="80"/>
      <c r="J27" s="79"/>
      <c r="K27" s="80"/>
    </row>
    <row r="28" spans="1:11" ht="33" customHeight="1" x14ac:dyDescent="0.15">
      <c r="A28" s="76">
        <v>20</v>
      </c>
      <c r="B28" s="77"/>
      <c r="C28" s="77"/>
      <c r="D28" s="81"/>
      <c r="E28" s="80"/>
      <c r="F28" s="79"/>
      <c r="G28" s="78"/>
      <c r="H28" s="79"/>
      <c r="I28" s="80"/>
      <c r="J28" s="79"/>
      <c r="K28" s="80"/>
    </row>
    <row r="29" spans="1:11" ht="33" customHeight="1" x14ac:dyDescent="0.15">
      <c r="A29" s="76">
        <v>21</v>
      </c>
      <c r="B29" s="77"/>
      <c r="C29" s="77"/>
      <c r="D29" s="81"/>
      <c r="E29" s="80"/>
      <c r="F29" s="79"/>
      <c r="G29" s="78"/>
      <c r="H29" s="79"/>
      <c r="I29" s="80"/>
      <c r="J29" s="79"/>
      <c r="K29" s="80"/>
    </row>
    <row r="30" spans="1:11" ht="33" customHeight="1" x14ac:dyDescent="0.15">
      <c r="A30" s="76">
        <v>22</v>
      </c>
      <c r="B30" s="77"/>
      <c r="C30" s="77"/>
      <c r="D30" s="81"/>
      <c r="E30" s="80"/>
      <c r="F30" s="79"/>
      <c r="G30" s="78"/>
      <c r="H30" s="79"/>
      <c r="I30" s="80"/>
      <c r="J30" s="79"/>
      <c r="K30" s="80"/>
    </row>
    <row r="31" spans="1:11" ht="33" customHeight="1" x14ac:dyDescent="0.15">
      <c r="A31" s="76">
        <v>23</v>
      </c>
      <c r="B31" s="77"/>
      <c r="C31" s="77"/>
      <c r="D31" s="81"/>
      <c r="E31" s="80"/>
      <c r="F31" s="79"/>
      <c r="G31" s="78"/>
      <c r="H31" s="79"/>
      <c r="I31" s="80"/>
      <c r="J31" s="79"/>
      <c r="K31" s="80"/>
    </row>
    <row r="32" spans="1:11" ht="33" customHeight="1" x14ac:dyDescent="0.15">
      <c r="A32" s="76">
        <v>24</v>
      </c>
      <c r="B32" s="77"/>
      <c r="C32" s="77"/>
      <c r="D32" s="81"/>
      <c r="E32" s="80"/>
      <c r="F32" s="79"/>
      <c r="G32" s="78"/>
      <c r="H32" s="79"/>
      <c r="I32" s="80"/>
      <c r="J32" s="79"/>
      <c r="K32" s="80"/>
    </row>
    <row r="33" spans="1:11" ht="33" customHeight="1" x14ac:dyDescent="0.15">
      <c r="A33" s="76">
        <v>25</v>
      </c>
      <c r="B33" s="77"/>
      <c r="C33" s="77"/>
      <c r="D33" s="81"/>
      <c r="E33" s="80"/>
      <c r="F33" s="79"/>
      <c r="G33" s="78"/>
      <c r="H33" s="79"/>
      <c r="I33" s="80"/>
      <c r="J33" s="79"/>
      <c r="K33" s="80"/>
    </row>
    <row r="34" spans="1:11" ht="33" customHeight="1" x14ac:dyDescent="0.15">
      <c r="A34" s="76">
        <v>26</v>
      </c>
      <c r="B34" s="77"/>
      <c r="C34" s="77"/>
      <c r="D34" s="81"/>
      <c r="E34" s="80"/>
      <c r="F34" s="79"/>
      <c r="G34" s="78"/>
      <c r="H34" s="79"/>
      <c r="I34" s="80"/>
      <c r="J34" s="79"/>
      <c r="K34" s="80"/>
    </row>
    <row r="35" spans="1:11" ht="33" customHeight="1" x14ac:dyDescent="0.15">
      <c r="A35" s="76">
        <v>27</v>
      </c>
      <c r="B35" s="77"/>
      <c r="C35" s="77"/>
      <c r="D35" s="81"/>
      <c r="E35" s="80"/>
      <c r="F35" s="79"/>
      <c r="G35" s="78"/>
      <c r="H35" s="79"/>
      <c r="I35" s="80"/>
      <c r="J35" s="79"/>
      <c r="K35" s="80"/>
    </row>
    <row r="36" spans="1:11" ht="33" customHeight="1" x14ac:dyDescent="0.15">
      <c r="A36" s="76">
        <v>28</v>
      </c>
      <c r="B36" s="77"/>
      <c r="C36" s="77"/>
      <c r="D36" s="81"/>
      <c r="E36" s="80"/>
      <c r="F36" s="79"/>
      <c r="G36" s="78"/>
      <c r="H36" s="79"/>
      <c r="I36" s="80"/>
      <c r="J36" s="79"/>
      <c r="K36" s="80"/>
    </row>
    <row r="37" spans="1:11" ht="33" customHeight="1" x14ac:dyDescent="0.15">
      <c r="A37" s="76">
        <f>A36+1</f>
        <v>29</v>
      </c>
      <c r="B37" s="77"/>
      <c r="C37" s="77"/>
      <c r="D37" s="81"/>
      <c r="E37" s="78"/>
      <c r="F37" s="79"/>
      <c r="G37" s="78"/>
      <c r="H37" s="79"/>
      <c r="I37" s="80"/>
      <c r="J37" s="79"/>
      <c r="K37" s="80"/>
    </row>
    <row r="38" spans="1:11" ht="33" customHeight="1" x14ac:dyDescent="0.15">
      <c r="A38" s="76">
        <f t="shared" ref="A38:A64" si="0">A37+1</f>
        <v>30</v>
      </c>
      <c r="B38" s="77"/>
      <c r="C38" s="77"/>
      <c r="D38" s="81"/>
      <c r="E38" s="78"/>
      <c r="F38" s="79"/>
      <c r="G38" s="78"/>
      <c r="H38" s="79"/>
      <c r="I38" s="80"/>
      <c r="J38" s="79"/>
      <c r="K38" s="80"/>
    </row>
    <row r="39" spans="1:11" ht="33" customHeight="1" x14ac:dyDescent="0.15">
      <c r="A39" s="76">
        <f t="shared" si="0"/>
        <v>31</v>
      </c>
      <c r="B39" s="77"/>
      <c r="C39" s="77"/>
      <c r="D39" s="81"/>
      <c r="E39" s="78"/>
      <c r="F39" s="79"/>
      <c r="G39" s="78"/>
      <c r="H39" s="79"/>
      <c r="I39" s="78"/>
      <c r="J39" s="79"/>
      <c r="K39" s="80"/>
    </row>
    <row r="40" spans="1:11" ht="33" customHeight="1" x14ac:dyDescent="0.15">
      <c r="A40" s="76">
        <f t="shared" si="0"/>
        <v>32</v>
      </c>
      <c r="B40" s="77"/>
      <c r="C40" s="77"/>
      <c r="D40" s="81"/>
      <c r="E40" s="78"/>
      <c r="F40" s="79"/>
      <c r="G40" s="78"/>
      <c r="H40" s="79"/>
      <c r="I40" s="80"/>
      <c r="J40" s="79"/>
      <c r="K40" s="80"/>
    </row>
    <row r="41" spans="1:11" ht="33" customHeight="1" x14ac:dyDescent="0.15">
      <c r="A41" s="76">
        <f t="shared" si="0"/>
        <v>33</v>
      </c>
      <c r="B41" s="77"/>
      <c r="C41" s="77"/>
      <c r="D41" s="81"/>
      <c r="E41" s="78"/>
      <c r="F41" s="79"/>
      <c r="G41" s="78"/>
      <c r="H41" s="79"/>
      <c r="I41" s="80"/>
      <c r="J41" s="79"/>
      <c r="K41" s="82"/>
    </row>
    <row r="42" spans="1:11" ht="33" customHeight="1" x14ac:dyDescent="0.15">
      <c r="A42" s="76">
        <f t="shared" si="0"/>
        <v>34</v>
      </c>
      <c r="B42" s="77"/>
      <c r="C42" s="77"/>
      <c r="D42" s="81"/>
      <c r="E42" s="78"/>
      <c r="F42" s="79"/>
      <c r="G42" s="78"/>
      <c r="H42" s="79"/>
      <c r="I42" s="80"/>
      <c r="J42" s="79"/>
      <c r="K42" s="80"/>
    </row>
    <row r="43" spans="1:11" ht="33" customHeight="1" x14ac:dyDescent="0.15">
      <c r="A43" s="76">
        <f t="shared" si="0"/>
        <v>35</v>
      </c>
      <c r="B43" s="77"/>
      <c r="C43" s="77"/>
      <c r="D43" s="81"/>
      <c r="E43" s="78"/>
      <c r="F43" s="79"/>
      <c r="G43" s="78"/>
      <c r="H43" s="79"/>
      <c r="I43" s="78"/>
      <c r="J43" s="79"/>
      <c r="K43" s="80"/>
    </row>
    <row r="44" spans="1:11" ht="33" customHeight="1" x14ac:dyDescent="0.15">
      <c r="A44" s="76">
        <f t="shared" si="0"/>
        <v>36</v>
      </c>
      <c r="B44" s="77"/>
      <c r="C44" s="77"/>
      <c r="D44" s="81"/>
      <c r="E44" s="78"/>
      <c r="F44" s="79"/>
      <c r="G44" s="78"/>
      <c r="H44" s="79"/>
      <c r="I44" s="80"/>
      <c r="J44" s="79"/>
      <c r="K44" s="80"/>
    </row>
    <row r="45" spans="1:11" ht="33" customHeight="1" x14ac:dyDescent="0.15">
      <c r="A45" s="76">
        <f t="shared" si="0"/>
        <v>37</v>
      </c>
      <c r="B45" s="77"/>
      <c r="C45" s="77"/>
      <c r="D45" s="81"/>
      <c r="E45" s="80"/>
      <c r="F45" s="79"/>
      <c r="G45" s="78"/>
      <c r="H45" s="79"/>
      <c r="I45" s="80"/>
      <c r="J45" s="79"/>
      <c r="K45" s="80"/>
    </row>
    <row r="46" spans="1:11" ht="33" customHeight="1" x14ac:dyDescent="0.15">
      <c r="A46" s="76">
        <f t="shared" si="0"/>
        <v>38</v>
      </c>
      <c r="B46" s="77"/>
      <c r="C46" s="77"/>
      <c r="D46" s="81"/>
      <c r="E46" s="80"/>
      <c r="F46" s="79"/>
      <c r="G46" s="78"/>
      <c r="H46" s="79"/>
      <c r="I46" s="80"/>
      <c r="J46" s="79"/>
      <c r="K46" s="80"/>
    </row>
    <row r="47" spans="1:11" ht="33" customHeight="1" x14ac:dyDescent="0.15">
      <c r="A47" s="76">
        <f t="shared" si="0"/>
        <v>39</v>
      </c>
      <c r="B47" s="77"/>
      <c r="C47" s="77"/>
      <c r="D47" s="81"/>
      <c r="E47" s="80"/>
      <c r="F47" s="79"/>
      <c r="G47" s="78"/>
      <c r="H47" s="79"/>
      <c r="I47" s="80"/>
      <c r="J47" s="79"/>
      <c r="K47" s="80"/>
    </row>
    <row r="48" spans="1:11" ht="33" customHeight="1" x14ac:dyDescent="0.15">
      <c r="A48" s="76">
        <f t="shared" si="0"/>
        <v>40</v>
      </c>
      <c r="B48" s="77"/>
      <c r="C48" s="77"/>
      <c r="D48" s="81"/>
      <c r="E48" s="80"/>
      <c r="F48" s="79"/>
      <c r="G48" s="78"/>
      <c r="H48" s="79"/>
      <c r="I48" s="80"/>
      <c r="J48" s="79"/>
      <c r="K48" s="80"/>
    </row>
    <row r="49" spans="1:11" ht="33" customHeight="1" x14ac:dyDescent="0.15">
      <c r="A49" s="76">
        <f t="shared" si="0"/>
        <v>41</v>
      </c>
      <c r="B49" s="77"/>
      <c r="C49" s="77"/>
      <c r="D49" s="81"/>
      <c r="E49" s="80"/>
      <c r="F49" s="79"/>
      <c r="G49" s="78"/>
      <c r="H49" s="79"/>
      <c r="I49" s="80"/>
      <c r="J49" s="79"/>
      <c r="K49" s="80"/>
    </row>
    <row r="50" spans="1:11" ht="33" customHeight="1" x14ac:dyDescent="0.15">
      <c r="A50" s="76">
        <f t="shared" si="0"/>
        <v>42</v>
      </c>
      <c r="B50" s="77"/>
      <c r="C50" s="77"/>
      <c r="D50" s="81"/>
      <c r="E50" s="80"/>
      <c r="F50" s="79"/>
      <c r="G50" s="78"/>
      <c r="H50" s="79"/>
      <c r="I50" s="80"/>
      <c r="J50" s="79"/>
      <c r="K50" s="80"/>
    </row>
    <row r="51" spans="1:11" ht="33" customHeight="1" x14ac:dyDescent="0.15">
      <c r="A51" s="76">
        <f t="shared" si="0"/>
        <v>43</v>
      </c>
      <c r="B51" s="77"/>
      <c r="C51" s="77"/>
      <c r="D51" s="81"/>
      <c r="E51" s="80"/>
      <c r="F51" s="79"/>
      <c r="G51" s="78"/>
      <c r="H51" s="79"/>
      <c r="I51" s="80"/>
      <c r="J51" s="79"/>
      <c r="K51" s="80"/>
    </row>
    <row r="52" spans="1:11" ht="33" customHeight="1" x14ac:dyDescent="0.15">
      <c r="A52" s="76">
        <f t="shared" si="0"/>
        <v>44</v>
      </c>
      <c r="B52" s="77"/>
      <c r="C52" s="77"/>
      <c r="D52" s="81"/>
      <c r="E52" s="80"/>
      <c r="F52" s="79"/>
      <c r="G52" s="78"/>
      <c r="H52" s="79"/>
      <c r="I52" s="80"/>
      <c r="J52" s="79"/>
      <c r="K52" s="80"/>
    </row>
    <row r="53" spans="1:11" ht="33" customHeight="1" x14ac:dyDescent="0.15">
      <c r="A53" s="76">
        <f t="shared" si="0"/>
        <v>45</v>
      </c>
      <c r="B53" s="77"/>
      <c r="C53" s="77"/>
      <c r="D53" s="81"/>
      <c r="E53" s="80"/>
      <c r="F53" s="79"/>
      <c r="G53" s="78"/>
      <c r="H53" s="79"/>
      <c r="I53" s="80"/>
      <c r="J53" s="79"/>
      <c r="K53" s="80"/>
    </row>
    <row r="54" spans="1:11" ht="33" customHeight="1" x14ac:dyDescent="0.15">
      <c r="A54" s="76">
        <f t="shared" si="0"/>
        <v>46</v>
      </c>
      <c r="B54" s="77"/>
      <c r="C54" s="77"/>
      <c r="D54" s="81"/>
      <c r="E54" s="80"/>
      <c r="F54" s="79"/>
      <c r="G54" s="78"/>
      <c r="H54" s="79"/>
      <c r="I54" s="80"/>
      <c r="J54" s="79"/>
      <c r="K54" s="80"/>
    </row>
    <row r="55" spans="1:11" ht="33" customHeight="1" x14ac:dyDescent="0.15">
      <c r="A55" s="76">
        <f t="shared" si="0"/>
        <v>47</v>
      </c>
      <c r="B55" s="77"/>
      <c r="C55" s="77"/>
      <c r="D55" s="81"/>
      <c r="E55" s="80"/>
      <c r="F55" s="79"/>
      <c r="G55" s="78"/>
      <c r="H55" s="79"/>
      <c r="I55" s="80"/>
      <c r="J55" s="79"/>
      <c r="K55" s="80"/>
    </row>
    <row r="56" spans="1:11" ht="33" customHeight="1" x14ac:dyDescent="0.15">
      <c r="A56" s="76">
        <f t="shared" si="0"/>
        <v>48</v>
      </c>
      <c r="B56" s="77"/>
      <c r="C56" s="77"/>
      <c r="D56" s="81"/>
      <c r="E56" s="80"/>
      <c r="F56" s="79"/>
      <c r="G56" s="78"/>
      <c r="H56" s="79"/>
      <c r="I56" s="80"/>
      <c r="J56" s="79"/>
      <c r="K56" s="80"/>
    </row>
    <row r="57" spans="1:11" ht="33" customHeight="1" x14ac:dyDescent="0.15">
      <c r="A57" s="76">
        <f t="shared" si="0"/>
        <v>49</v>
      </c>
      <c r="B57" s="77"/>
      <c r="C57" s="77"/>
      <c r="D57" s="81"/>
      <c r="E57" s="80"/>
      <c r="F57" s="79"/>
      <c r="G57" s="78"/>
      <c r="H57" s="79"/>
      <c r="I57" s="80"/>
      <c r="J57" s="79"/>
      <c r="K57" s="80"/>
    </row>
    <row r="58" spans="1:11" ht="33" customHeight="1" x14ac:dyDescent="0.15">
      <c r="A58" s="76">
        <f t="shared" si="0"/>
        <v>50</v>
      </c>
      <c r="B58" s="77"/>
      <c r="C58" s="77"/>
      <c r="D58" s="81"/>
      <c r="E58" s="80"/>
      <c r="F58" s="79"/>
      <c r="G58" s="78"/>
      <c r="H58" s="79"/>
      <c r="I58" s="80"/>
      <c r="J58" s="79"/>
      <c r="K58" s="80"/>
    </row>
    <row r="59" spans="1:11" ht="33" customHeight="1" x14ac:dyDescent="0.15">
      <c r="A59" s="76">
        <f t="shared" si="0"/>
        <v>51</v>
      </c>
      <c r="B59" s="77"/>
      <c r="C59" s="77"/>
      <c r="D59" s="81"/>
      <c r="E59" s="80"/>
      <c r="F59" s="79"/>
      <c r="G59" s="78"/>
      <c r="H59" s="79"/>
      <c r="I59" s="80"/>
      <c r="J59" s="79"/>
      <c r="K59" s="80"/>
    </row>
    <row r="60" spans="1:11" ht="33" customHeight="1" x14ac:dyDescent="0.15">
      <c r="A60" s="76">
        <f t="shared" si="0"/>
        <v>52</v>
      </c>
      <c r="B60" s="77"/>
      <c r="C60" s="77"/>
      <c r="D60" s="81"/>
      <c r="E60" s="80"/>
      <c r="F60" s="79"/>
      <c r="G60" s="78"/>
      <c r="H60" s="79"/>
      <c r="I60" s="80"/>
      <c r="J60" s="79"/>
      <c r="K60" s="80"/>
    </row>
    <row r="61" spans="1:11" ht="33" customHeight="1" x14ac:dyDescent="0.15">
      <c r="A61" s="76">
        <f t="shared" si="0"/>
        <v>53</v>
      </c>
      <c r="B61" s="77"/>
      <c r="C61" s="77"/>
      <c r="D61" s="81"/>
      <c r="E61" s="80"/>
      <c r="F61" s="79"/>
      <c r="G61" s="78"/>
      <c r="H61" s="79"/>
      <c r="I61" s="80"/>
      <c r="J61" s="79"/>
      <c r="K61" s="80"/>
    </row>
    <row r="62" spans="1:11" ht="33" customHeight="1" x14ac:dyDescent="0.15">
      <c r="A62" s="76">
        <f t="shared" si="0"/>
        <v>54</v>
      </c>
      <c r="B62" s="77"/>
      <c r="C62" s="77"/>
      <c r="D62" s="81"/>
      <c r="E62" s="80"/>
      <c r="F62" s="79"/>
      <c r="G62" s="78"/>
      <c r="H62" s="79"/>
      <c r="I62" s="80"/>
      <c r="J62" s="79"/>
      <c r="K62" s="80"/>
    </row>
    <row r="63" spans="1:11" ht="33" customHeight="1" x14ac:dyDescent="0.15">
      <c r="A63" s="76">
        <f t="shared" si="0"/>
        <v>55</v>
      </c>
      <c r="B63" s="77"/>
      <c r="C63" s="77"/>
      <c r="D63" s="81"/>
      <c r="E63" s="80"/>
      <c r="F63" s="79"/>
      <c r="G63" s="78"/>
      <c r="H63" s="79"/>
      <c r="I63" s="80"/>
      <c r="J63" s="79"/>
      <c r="K63" s="80"/>
    </row>
    <row r="64" spans="1:11" ht="33" customHeight="1" x14ac:dyDescent="0.15">
      <c r="A64" s="76">
        <f t="shared" si="0"/>
        <v>56</v>
      </c>
      <c r="B64" s="77"/>
      <c r="C64" s="77"/>
      <c r="D64" s="81"/>
      <c r="E64" s="80"/>
      <c r="F64" s="79"/>
      <c r="G64" s="78"/>
      <c r="H64" s="79"/>
      <c r="I64" s="80"/>
      <c r="J64" s="79"/>
      <c r="K64" s="80"/>
    </row>
  </sheetData>
  <sortState xmlns:xlrd2="http://schemas.microsoft.com/office/spreadsheetml/2017/richdata2" ref="B9:H11">
    <sortCondition ref="E9:E11"/>
  </sortState>
  <mergeCells count="1">
    <mergeCell ref="G6:L6"/>
  </mergeCells>
  <phoneticPr fontId="1"/>
  <dataValidations count="3">
    <dataValidation type="list" allowBlank="1" showInputMessage="1" showErrorMessage="1" sqref="B9:B64" xr:uid="{00000000-0002-0000-0500-000000000000}">
      <formula1>"A,C"</formula1>
    </dataValidation>
    <dataValidation type="list" allowBlank="1" showInputMessage="1" showErrorMessage="1" sqref="C9:C64" xr:uid="{00000000-0002-0000-0500-000001000000}">
      <formula1>"従前,A,B"</formula1>
    </dataValidation>
    <dataValidation type="list" allowBlank="1" showInputMessage="1" showErrorMessage="1" sqref="G9:J64" xr:uid="{00000000-0002-0000-0500-000002000000}">
      <formula1>"〇"</formula1>
    </dataValidation>
  </dataValidations>
  <pageMargins left="0.78740157480314965" right="3.937007874015748E-2" top="0.59055118110236227" bottom="0.19685039370078741" header="0.31496062992125984" footer="0.31496062992125984"/>
  <pageSetup paperSize="9" scale="74" orientation="portrait" horizontalDpi="4294967293" vertic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K28"/>
  <sheetViews>
    <sheetView view="pageBreakPreview" topLeftCell="A19" zoomScale="110" zoomScaleNormal="100" zoomScaleSheetLayoutView="110" workbookViewId="0">
      <selection activeCell="F24" sqref="F24:K24"/>
    </sheetView>
  </sheetViews>
  <sheetFormatPr defaultColWidth="9" defaultRowHeight="13.5" x14ac:dyDescent="0.15"/>
  <cols>
    <col min="1" max="1" width="9.5" style="39" customWidth="1"/>
    <col min="2" max="2" width="9.625" style="39" customWidth="1"/>
    <col min="3" max="11" width="7.375" style="39" customWidth="1"/>
    <col min="12" max="16384" width="9" style="39"/>
  </cols>
  <sheetData>
    <row r="1" spans="1:11" ht="57" customHeight="1" x14ac:dyDescent="0.15">
      <c r="C1" s="53" t="str">
        <f>IF('入力（☆使い方説明☆）'!B20="中央","係","")</f>
        <v>係</v>
      </c>
      <c r="D1" s="53" t="str">
        <f>IF('入力（☆使い方説明☆）'!B20="中央","係　長","")</f>
        <v>係　長</v>
      </c>
      <c r="E1" s="53" t="str">
        <f>IF('入力（☆使い方説明☆）'!B20="中央","係長","")</f>
        <v>係長</v>
      </c>
      <c r="F1" s="53" t="str">
        <f>IF('入力（☆使い方説明☆）'!B20="中央","課長補佐","")</f>
        <v>課長補佐</v>
      </c>
      <c r="G1" s="53" t="str">
        <f>IF('入力（☆使い方説明☆）'!B20="中央","課　長","")</f>
        <v>課　長</v>
      </c>
      <c r="H1" s="53" t="str">
        <f>IF('入力（☆使い方説明☆）'!B20="中央","副部長","")</f>
        <v>副部長</v>
      </c>
      <c r="I1" s="53" t="str">
        <f>IF('入力（☆使い方説明☆）'!B20="中央","部長","")</f>
        <v>部長</v>
      </c>
    </row>
    <row r="2" spans="1:11" ht="12" customHeight="1" x14ac:dyDescent="0.15"/>
    <row r="3" spans="1:11" ht="28.35" customHeight="1" x14ac:dyDescent="0.15">
      <c r="A3" s="120" t="s">
        <v>35</v>
      </c>
      <c r="B3" s="120"/>
      <c r="C3" s="120"/>
      <c r="D3" s="120"/>
      <c r="E3" s="120"/>
      <c r="F3" s="120"/>
      <c r="G3" s="120"/>
      <c r="H3" s="120"/>
      <c r="I3" s="120"/>
      <c r="J3" s="120"/>
      <c r="K3" s="120"/>
    </row>
    <row r="4" spans="1:11" ht="42.6" customHeight="1" x14ac:dyDescent="0.15"/>
    <row r="5" spans="1:11" ht="27.75" customHeight="1" x14ac:dyDescent="0.15">
      <c r="H5" s="121">
        <f>'入力（☆使い方説明☆）'!G19</f>
        <v>46234</v>
      </c>
      <c r="I5" s="121"/>
      <c r="J5" s="121"/>
      <c r="K5" s="121"/>
    </row>
    <row r="6" spans="1:11" ht="22.5" customHeight="1" x14ac:dyDescent="0.15"/>
    <row r="7" spans="1:11" ht="28.35" customHeight="1" x14ac:dyDescent="0.15">
      <c r="A7" s="39" t="s">
        <v>63</v>
      </c>
      <c r="B7" s="40" t="str">
        <f>'入力（☆使い方説明☆）'!K19</f>
        <v>塩尻市長</v>
      </c>
      <c r="C7" s="40"/>
      <c r="D7" s="40"/>
      <c r="E7" s="40"/>
      <c r="F7" s="40"/>
    </row>
    <row r="8" spans="1:11" ht="28.35" customHeight="1" x14ac:dyDescent="0.15">
      <c r="B8" s="126" t="str">
        <f>'入力（☆使い方説明☆）'!K20</f>
        <v>（塩尻市中央地域包括支援センター）</v>
      </c>
      <c r="C8" s="126"/>
      <c r="D8" s="126"/>
      <c r="E8" s="126"/>
      <c r="F8" s="126"/>
      <c r="G8" s="126"/>
    </row>
    <row r="9" spans="1:11" ht="17.25" customHeight="1" x14ac:dyDescent="0.15"/>
    <row r="10" spans="1:11" ht="28.35" customHeight="1" x14ac:dyDescent="0.15"/>
    <row r="11" spans="1:11" ht="19.7" customHeight="1" x14ac:dyDescent="0.15">
      <c r="E11" s="39" t="s">
        <v>24</v>
      </c>
    </row>
    <row r="12" spans="1:11" ht="19.7" customHeight="1" x14ac:dyDescent="0.15">
      <c r="E12" s="135">
        <f>'入力（☆使い方説明☆）'!B6</f>
        <v>0</v>
      </c>
      <c r="F12" s="135"/>
      <c r="G12" s="135"/>
      <c r="H12" s="135"/>
      <c r="I12" s="135"/>
      <c r="J12" s="135"/>
      <c r="K12" s="135"/>
    </row>
    <row r="13" spans="1:11" ht="14.1" customHeight="1" x14ac:dyDescent="0.15">
      <c r="E13" s="136"/>
      <c r="F13" s="136"/>
      <c r="G13" s="136"/>
      <c r="H13" s="136"/>
      <c r="I13" s="136"/>
      <c r="J13" s="136"/>
      <c r="K13" s="136"/>
    </row>
    <row r="14" spans="1:11" ht="28.35" customHeight="1" x14ac:dyDescent="0.15">
      <c r="J14" s="41"/>
    </row>
    <row r="15" spans="1:11" ht="28.35" customHeight="1" x14ac:dyDescent="0.15"/>
    <row r="16" spans="1:11" ht="28.35" customHeight="1" x14ac:dyDescent="0.15">
      <c r="A16" s="54"/>
      <c r="B16" s="55">
        <f>'入力（☆使い方説明☆）'!G19</f>
        <v>46234</v>
      </c>
      <c r="C16" s="129" t="s">
        <v>44</v>
      </c>
      <c r="D16" s="129"/>
      <c r="E16" s="129"/>
      <c r="F16" s="129"/>
      <c r="G16" s="129"/>
      <c r="H16" s="129"/>
      <c r="I16" s="129"/>
      <c r="J16" s="129"/>
      <c r="K16" s="129"/>
    </row>
    <row r="17" spans="1:11" ht="22.5" customHeight="1" thickBot="1" x14ac:dyDescent="0.2">
      <c r="G17" s="42"/>
      <c r="H17" s="42"/>
    </row>
    <row r="18" spans="1:11" ht="34.5" customHeight="1" x14ac:dyDescent="0.15">
      <c r="A18" s="127" t="s">
        <v>71</v>
      </c>
      <c r="B18" s="124"/>
      <c r="C18" s="124"/>
      <c r="D18" s="124"/>
      <c r="E18" s="124"/>
      <c r="F18" s="128" t="s">
        <v>39</v>
      </c>
      <c r="G18" s="124"/>
      <c r="H18" s="124" t="s">
        <v>40</v>
      </c>
      <c r="I18" s="124"/>
      <c r="J18" s="124" t="s">
        <v>91</v>
      </c>
      <c r="K18" s="125"/>
    </row>
    <row r="19" spans="1:11" ht="45.75" customHeight="1" x14ac:dyDescent="0.15">
      <c r="A19" s="122" t="s">
        <v>36</v>
      </c>
      <c r="B19" s="123"/>
      <c r="C19" s="119" t="s">
        <v>37</v>
      </c>
      <c r="D19" s="119"/>
      <c r="E19" s="119"/>
      <c r="F19" s="106" cm="1">
        <f t="array" ref="F19">SUMPRODUCT(
    ('(中央)ｹｱ名簿'!B9:B64="A") *
    ('(中央)ｹｱ名簿'!C9:C64="従前") *
    ('(中央)ｹｱ名簿'!G9:G64&lt;&gt;"〇") *
    ('(中央)ｹｱ名簿'!H9:H64="〇") *
    ('(中央)ｹｱ名簿'!I9:I64&lt;&gt;"〇")
)</f>
        <v>0</v>
      </c>
      <c r="G19" s="106"/>
      <c r="H19" s="106" cm="1">
        <f t="array" ref="H19">SUMPRODUCT(
    ('(中央)ｹｱ名簿'!B9:B64="A") *
    ('(中央)ｹｱ名簿'!C9:C64="A") *
    ('(中央)ｹｱ名簿'!G9:G64&lt;&gt;"〇") *
    ('(中央)ｹｱ名簿'!H9:H64="〇") *
    ('(中央)ｹｱ名簿'!I9:I64&lt;&gt;"〇")
)</f>
        <v>0</v>
      </c>
      <c r="I19" s="106"/>
      <c r="J19" s="107">
        <f>SUM(F19:I19)</f>
        <v>0</v>
      </c>
      <c r="K19" s="108"/>
    </row>
    <row r="20" spans="1:11" ht="45.75" customHeight="1" x14ac:dyDescent="0.15">
      <c r="A20" s="115" t="s">
        <v>43</v>
      </c>
      <c r="B20" s="116"/>
      <c r="C20" s="119" t="s">
        <v>85</v>
      </c>
      <c r="D20" s="119"/>
      <c r="E20" s="119"/>
      <c r="F20" s="106" cm="1">
        <f t="array" ref="F20">SUMPRODUCT(
    ('(中央)ｹｱ名簿'!B9:B64="A") *
    ('(中央)ｹｱ名簿'!C9:C64="従前") *
    ('(中央)ｹｱ名簿'!G9:G64="〇") *
    ('(中央)ｹｱ名簿'!H9:H64&lt;&gt;"〇") *
    ('(中央)ｹｱ名簿'!I9:I64&lt;&gt;"〇")
)</f>
        <v>0</v>
      </c>
      <c r="G20" s="106"/>
      <c r="H20" s="106" cm="1">
        <f t="array" ref="H20">SUMPRODUCT(
    ('(中央)ｹｱ名簿'!B9:B64="A") *
    ('(中央)ｹｱ名簿'!C9:C64="A") *
    ('(中央)ｹｱ名簿'!G9:G64="〇") *
    ('(中央)ｹｱ名簿'!H9:H64&lt;&gt;"〇") *
    ('(中央)ｹｱ名簿'!I9:I64&lt;&gt;"〇")
)</f>
        <v>0</v>
      </c>
      <c r="I20" s="106"/>
      <c r="J20" s="107">
        <f t="shared" ref="J20:J22" si="0">SUM(F20:I20)</f>
        <v>0</v>
      </c>
      <c r="K20" s="108"/>
    </row>
    <row r="21" spans="1:11" ht="45.75" customHeight="1" x14ac:dyDescent="0.15">
      <c r="A21" s="115"/>
      <c r="B21" s="116"/>
      <c r="C21" s="119" t="s">
        <v>86</v>
      </c>
      <c r="D21" s="119"/>
      <c r="E21" s="119"/>
      <c r="F21" s="106" cm="1">
        <f t="array" ref="F21">SUMPRODUCT(
    ('(中央)ｹｱ名簿'!B9:B64="A") *
    ('(中央)ｹｱ名簿'!C9:C64="従前") *
    ('(中央)ｹｱ名簿'!G9:G64&lt;&gt;"〇") *
    ('(中央)ｹｱ名簿'!H9:H64="〇") *
    ('(中央)ｹｱ名簿'!I9:I64="〇")
)</f>
        <v>0</v>
      </c>
      <c r="G21" s="106"/>
      <c r="H21" s="106" cm="1">
        <f t="array" ref="H21">SUMPRODUCT(
    ('(中央)ｹｱ名簿'!B9:B64="A") *
    ('(中央)ｹｱ名簿'!C9:C64="A") *
    ('(中央)ｹｱ名簿'!G9:G64&lt;&gt;"〇") *
    ('(中央)ｹｱ名簿'!H9:H64="〇") *
    ('(中央)ｹｱ名簿'!I9:I64="〇")
)</f>
        <v>0</v>
      </c>
      <c r="I21" s="106"/>
      <c r="J21" s="107">
        <f t="shared" ref="J21" si="1">SUM(F21:I21)</f>
        <v>0</v>
      </c>
      <c r="K21" s="108"/>
    </row>
    <row r="22" spans="1:11" ht="45.75" customHeight="1" x14ac:dyDescent="0.15">
      <c r="A22" s="117"/>
      <c r="B22" s="118"/>
      <c r="C22" s="119" t="s">
        <v>87</v>
      </c>
      <c r="D22" s="119"/>
      <c r="E22" s="119"/>
      <c r="F22" s="106" cm="1">
        <f t="array" ref="F22">SUMPRODUCT(
    ('(中央)ｹｱ名簿'!B9:B64="A") *
    ('(中央)ｹｱ名簿'!C9:C64="従前") *
    ('(中央)ｹｱ名簿'!G9:G64="〇") *
    ('(中央)ｹｱ名簿'!H9:H64&lt;&gt;"〇") *
    ('(中央)ｹｱ名簿'!I9:I64="〇")
)</f>
        <v>0</v>
      </c>
      <c r="G22" s="106"/>
      <c r="H22" s="106" cm="1">
        <f t="array" ref="H22">SUMPRODUCT(
    ('(中央)ｹｱ名簿'!B9:B64="A") *
    ('(中央)ｹｱ名簿'!C9:C64="A") *
    ('(中央)ｹｱ名簿'!G9:G64="〇") *
    ('(中央)ｹｱ名簿'!H9:H64&lt;&gt;"〇") *
    ('(中央)ｹｱ名簿'!I9:I64="〇")
)</f>
        <v>0</v>
      </c>
      <c r="I22" s="106"/>
      <c r="J22" s="107">
        <f t="shared" si="0"/>
        <v>0</v>
      </c>
      <c r="K22" s="108"/>
    </row>
    <row r="23" spans="1:11" ht="40.5" customHeight="1" thickBot="1" x14ac:dyDescent="0.2">
      <c r="A23" s="113" t="s">
        <v>90</v>
      </c>
      <c r="B23" s="114"/>
      <c r="C23" s="112" t="s">
        <v>38</v>
      </c>
      <c r="D23" s="112"/>
      <c r="E23" s="112"/>
      <c r="F23" s="109" cm="1">
        <f t="array" ref="F23">SUMPRODUCT(('(中央)ｹｱ名簿'!B9:B64="C")*('(中央)ｹｱ名簿'!G9:H64="〇"))</f>
        <v>0</v>
      </c>
      <c r="G23" s="110"/>
      <c r="H23" s="110"/>
      <c r="I23" s="110"/>
      <c r="J23" s="110"/>
      <c r="K23" s="111"/>
    </row>
    <row r="24" spans="1:11" ht="40.5" customHeight="1" thickBot="1" x14ac:dyDescent="0.2">
      <c r="A24" s="132" t="s">
        <v>89</v>
      </c>
      <c r="B24" s="133"/>
      <c r="C24" s="133"/>
      <c r="D24" s="133"/>
      <c r="E24" s="134"/>
      <c r="F24" s="130">
        <f>J19+J20+J21+J22+F23</f>
        <v>0</v>
      </c>
      <c r="G24" s="130"/>
      <c r="H24" s="130"/>
      <c r="I24" s="130"/>
      <c r="J24" s="130"/>
      <c r="K24" s="131"/>
    </row>
    <row r="25" spans="1:11" ht="36.75" customHeight="1" x14ac:dyDescent="0.15">
      <c r="B25" s="105" t="s">
        <v>41</v>
      </c>
      <c r="C25" s="105"/>
      <c r="D25" s="105"/>
      <c r="E25" s="105"/>
      <c r="F25" s="105"/>
      <c r="G25" s="105"/>
      <c r="H25" s="105"/>
      <c r="I25" s="105"/>
      <c r="J25" s="105"/>
      <c r="K25" s="105"/>
    </row>
    <row r="26" spans="1:11" ht="22.5" customHeight="1" x14ac:dyDescent="0.15">
      <c r="B26" s="104" t="s">
        <v>42</v>
      </c>
      <c r="C26" s="104"/>
      <c r="D26" s="104"/>
      <c r="E26" s="104"/>
      <c r="F26" s="104"/>
      <c r="G26" s="104"/>
      <c r="H26" s="104"/>
      <c r="I26" s="104"/>
    </row>
    <row r="27" spans="1:11" ht="28.35" customHeight="1" x14ac:dyDescent="0.15"/>
    <row r="28" spans="1:11" ht="28.35" customHeight="1" x14ac:dyDescent="0.15"/>
  </sheetData>
  <mergeCells count="34">
    <mergeCell ref="F24:K24"/>
    <mergeCell ref="A24:E24"/>
    <mergeCell ref="H21:I21"/>
    <mergeCell ref="J21:K21"/>
    <mergeCell ref="E12:K13"/>
    <mergeCell ref="A3:K3"/>
    <mergeCell ref="H5:K5"/>
    <mergeCell ref="A19:B19"/>
    <mergeCell ref="C19:E19"/>
    <mergeCell ref="J18:K18"/>
    <mergeCell ref="B8:G8"/>
    <mergeCell ref="J19:K19"/>
    <mergeCell ref="A18:E18"/>
    <mergeCell ref="F18:G18"/>
    <mergeCell ref="F19:G19"/>
    <mergeCell ref="H18:I18"/>
    <mergeCell ref="H19:I19"/>
    <mergeCell ref="C16:K16"/>
    <mergeCell ref="B26:I26"/>
    <mergeCell ref="B25:K25"/>
    <mergeCell ref="H20:I20"/>
    <mergeCell ref="H22:I22"/>
    <mergeCell ref="J20:K20"/>
    <mergeCell ref="J22:K22"/>
    <mergeCell ref="F23:K23"/>
    <mergeCell ref="C23:E23"/>
    <mergeCell ref="F20:G20"/>
    <mergeCell ref="F22:G22"/>
    <mergeCell ref="A23:B23"/>
    <mergeCell ref="A20:B22"/>
    <mergeCell ref="C20:E20"/>
    <mergeCell ref="C22:E22"/>
    <mergeCell ref="C21:E21"/>
    <mergeCell ref="F21:G21"/>
  </mergeCells>
  <phoneticPr fontId="1"/>
  <conditionalFormatting sqref="C1">
    <cfRule type="containsText" dxfId="20" priority="7" operator="containsText" text="係">
      <formula>NOT(ISERROR(SEARCH("係",C1)))</formula>
    </cfRule>
  </conditionalFormatting>
  <conditionalFormatting sqref="D1">
    <cfRule type="containsText" dxfId="19" priority="6" operator="containsText" text="係　長">
      <formula>NOT(ISERROR(SEARCH("係　長",D1)))</formula>
    </cfRule>
  </conditionalFormatting>
  <conditionalFormatting sqref="E1">
    <cfRule type="containsText" dxfId="18" priority="5" operator="containsText" text="係長">
      <formula>NOT(ISERROR(SEARCH("係長",E1)))</formula>
    </cfRule>
  </conditionalFormatting>
  <conditionalFormatting sqref="F1">
    <cfRule type="containsText" dxfId="17" priority="4" operator="containsText" text="課長補佐">
      <formula>NOT(ISERROR(SEARCH("課長補佐",F1)))</formula>
    </cfRule>
  </conditionalFormatting>
  <conditionalFormatting sqref="G1">
    <cfRule type="containsText" dxfId="16" priority="3" operator="containsText" text="課　長">
      <formula>NOT(ISERROR(SEARCH("課　長",G1)))</formula>
    </cfRule>
  </conditionalFormatting>
  <conditionalFormatting sqref="H1">
    <cfRule type="containsText" dxfId="15" priority="2" operator="containsText" text="副部長">
      <formula>NOT(ISERROR(SEARCH("副部長",H1)))</formula>
    </cfRule>
  </conditionalFormatting>
  <conditionalFormatting sqref="I1">
    <cfRule type="containsText" dxfId="14" priority="1" operator="containsText" text="部長">
      <formula>NOT(ISERROR(SEARCH("部長",I1)))</formula>
    </cfRule>
  </conditionalFormatting>
  <pageMargins left="0.70866141732283472" right="0.78740157480314965" top="0.78740157480314965" bottom="0.59055118110236227" header="0.31496062992125984" footer="0.31496062992125984"/>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9"/>
  <sheetViews>
    <sheetView view="pageBreakPreview" topLeftCell="A15" zoomScale="110" zoomScaleNormal="100" zoomScaleSheetLayoutView="110" workbookViewId="0">
      <selection activeCell="P22" sqref="P22"/>
    </sheetView>
  </sheetViews>
  <sheetFormatPr defaultColWidth="9" defaultRowHeight="13.5" x14ac:dyDescent="0.15"/>
  <cols>
    <col min="1" max="1" width="8.625" style="39" customWidth="1"/>
    <col min="2" max="2" width="11.5" style="39" customWidth="1"/>
    <col min="3" max="3" width="17" style="39" customWidth="1"/>
    <col min="4" max="4" width="6.125" style="39" customWidth="1"/>
    <col min="5" max="5" width="7.75" style="39" customWidth="1"/>
    <col min="6" max="6" width="2.625" style="39" customWidth="1"/>
    <col min="7" max="7" width="5" style="39" customWidth="1"/>
    <col min="8" max="8" width="8.75" style="39" customWidth="1"/>
    <col min="9" max="9" width="15.25" style="39" customWidth="1"/>
    <col min="10" max="10" width="4.875" style="39" customWidth="1"/>
    <col min="11" max="16384" width="9" style="39"/>
  </cols>
  <sheetData>
    <row r="1" spans="1:10" ht="28.35" customHeight="1" x14ac:dyDescent="0.15">
      <c r="A1" s="37" t="s">
        <v>26</v>
      </c>
      <c r="B1" s="37"/>
      <c r="C1" s="38"/>
      <c r="D1" s="38"/>
      <c r="E1" s="38"/>
      <c r="F1" s="38"/>
      <c r="G1" s="38"/>
      <c r="H1" s="38"/>
      <c r="I1" s="38"/>
    </row>
    <row r="2" spans="1:10" ht="28.35" customHeight="1" x14ac:dyDescent="0.15">
      <c r="A2" s="37"/>
      <c r="B2" s="37"/>
      <c r="C2" s="38"/>
      <c r="D2" s="38"/>
      <c r="E2" s="38"/>
      <c r="F2" s="38"/>
      <c r="G2" s="38"/>
      <c r="H2" s="38"/>
      <c r="I2" s="38"/>
    </row>
    <row r="3" spans="1:10" ht="42.6" customHeight="1" x14ac:dyDescent="0.15"/>
    <row r="4" spans="1:10" ht="28.35" customHeight="1" x14ac:dyDescent="0.15">
      <c r="H4" s="144">
        <f>'入力（☆使い方説明☆）'!G20</f>
        <v>0</v>
      </c>
      <c r="I4" s="144"/>
      <c r="J4" s="144"/>
    </row>
    <row r="5" spans="1:10" ht="14.1" customHeight="1" x14ac:dyDescent="0.15"/>
    <row r="6" spans="1:10" ht="28.35" customHeight="1" x14ac:dyDescent="0.15">
      <c r="A6" s="39" t="s">
        <v>55</v>
      </c>
      <c r="B6" s="39" t="str">
        <f>'入力（☆使い方説明☆）'!K19</f>
        <v>塩尻市長</v>
      </c>
    </row>
    <row r="7" spans="1:10" ht="28.35" customHeight="1" x14ac:dyDescent="0.15">
      <c r="B7" s="39" t="str">
        <f>'入力（☆使い方説明☆）'!K20</f>
        <v>（塩尻市中央地域包括支援センター）</v>
      </c>
    </row>
    <row r="8" spans="1:10" ht="28.35" customHeight="1" x14ac:dyDescent="0.15"/>
    <row r="9" spans="1:10" ht="28.35" customHeight="1" x14ac:dyDescent="0.15">
      <c r="D9" s="39" t="s">
        <v>21</v>
      </c>
    </row>
    <row r="10" spans="1:10" ht="19.7" customHeight="1" x14ac:dyDescent="0.15">
      <c r="D10" s="39" t="s">
        <v>20</v>
      </c>
      <c r="F10" s="40"/>
      <c r="G10" s="157">
        <f>'入力（☆使い方説明☆）'!C10</f>
        <v>0</v>
      </c>
      <c r="H10" s="157"/>
      <c r="I10" s="157"/>
    </row>
    <row r="11" spans="1:10" ht="19.7" customHeight="1" x14ac:dyDescent="0.15">
      <c r="D11" s="39" t="s">
        <v>19</v>
      </c>
      <c r="E11" s="149">
        <f>'入力（☆使い方説明☆）'!C13</f>
        <v>0</v>
      </c>
      <c r="F11" s="149"/>
      <c r="G11" s="149"/>
      <c r="H11" s="149"/>
      <c r="I11" s="149"/>
    </row>
    <row r="12" spans="1:10" ht="19.5" customHeight="1" x14ac:dyDescent="0.15">
      <c r="E12" s="149" t="str">
        <f>IF('入力（☆使い方説明☆）'!C14="","",'入力（☆使い方説明☆）'!C14)</f>
        <v/>
      </c>
      <c r="F12" s="149"/>
      <c r="G12" s="149"/>
      <c r="H12" s="149"/>
      <c r="I12" s="149"/>
    </row>
    <row r="13" spans="1:10" ht="28.35" customHeight="1" x14ac:dyDescent="0.15">
      <c r="D13" s="39" t="s">
        <v>18</v>
      </c>
      <c r="E13" s="150">
        <f>'入力（☆使い方説明☆）'!C16</f>
        <v>0</v>
      </c>
      <c r="F13" s="150"/>
      <c r="G13" s="150"/>
      <c r="H13" s="150"/>
      <c r="I13" s="150"/>
    </row>
    <row r="14" spans="1:10" ht="28.35" customHeight="1" x14ac:dyDescent="0.15">
      <c r="E14" s="149" t="str">
        <f>IF('入力（☆使い方説明☆）'!C17=0,"",'入力（☆使い方説明☆）'!C17)</f>
        <v/>
      </c>
      <c r="F14" s="149"/>
      <c r="G14" s="149"/>
      <c r="H14" s="149"/>
      <c r="I14" s="149"/>
    </row>
    <row r="15" spans="1:10" ht="28.35" customHeight="1" x14ac:dyDescent="0.15">
      <c r="E15" s="39" t="s">
        <v>60</v>
      </c>
      <c r="I15" s="41"/>
    </row>
    <row r="16" spans="1:10" ht="28.35" customHeight="1" x14ac:dyDescent="0.15">
      <c r="A16" s="39" t="s">
        <v>17</v>
      </c>
    </row>
    <row r="17" spans="1:13" ht="19.7" customHeight="1" x14ac:dyDescent="0.15">
      <c r="M17" s="42"/>
    </row>
    <row r="18" spans="1:13" ht="28.35" customHeight="1" x14ac:dyDescent="0.15">
      <c r="A18" s="43" t="s">
        <v>59</v>
      </c>
      <c r="B18" s="137">
        <f>'入力（☆使い方説明☆）'!B6</f>
        <v>0</v>
      </c>
      <c r="C18" s="137"/>
      <c r="D18" s="137"/>
    </row>
    <row r="19" spans="1:13" ht="36.75" customHeight="1" thickBot="1" x14ac:dyDescent="0.2">
      <c r="G19" s="44"/>
      <c r="H19" s="44"/>
    </row>
    <row r="20" spans="1:13" ht="31.35" customHeight="1" x14ac:dyDescent="0.15">
      <c r="A20" s="45" t="s">
        <v>16</v>
      </c>
      <c r="B20" s="46"/>
      <c r="C20" s="47"/>
      <c r="D20" s="48" t="s">
        <v>15</v>
      </c>
      <c r="E20" s="47"/>
      <c r="F20" s="47"/>
      <c r="G20" s="48" t="s">
        <v>14</v>
      </c>
      <c r="H20" s="49"/>
      <c r="I20" s="140" t="s">
        <v>13</v>
      </c>
      <c r="J20" s="141"/>
    </row>
    <row r="21" spans="1:13" ht="31.35" customHeight="1" x14ac:dyDescent="0.15">
      <c r="A21" s="21"/>
      <c r="B21" s="22"/>
      <c r="C21" s="87" t="s">
        <v>84</v>
      </c>
      <c r="D21" s="23">
        <v>4604</v>
      </c>
      <c r="E21" s="24"/>
      <c r="F21" s="24"/>
      <c r="G21" s="138">
        <f>'(中央)ｹｱ報告書'!J19</f>
        <v>0</v>
      </c>
      <c r="H21" s="139"/>
      <c r="I21" s="142">
        <f>IF(G21="","",SUMPRODUCT(D21,G21))</f>
        <v>0</v>
      </c>
      <c r="J21" s="143"/>
    </row>
    <row r="22" spans="1:13" ht="31.35" customHeight="1" x14ac:dyDescent="0.15">
      <c r="A22" s="25" t="s">
        <v>27</v>
      </c>
      <c r="B22" s="26"/>
      <c r="C22" s="52" t="s">
        <v>81</v>
      </c>
      <c r="D22" s="27">
        <v>7739</v>
      </c>
      <c r="E22" s="28"/>
      <c r="F22" s="28"/>
      <c r="G22" s="138">
        <f>'(中央)ｹｱ報告書'!J20</f>
        <v>0</v>
      </c>
      <c r="H22" s="139"/>
      <c r="I22" s="142">
        <f>IF(G22="","",SUMPRODUCT(D22,G22))</f>
        <v>0</v>
      </c>
      <c r="J22" s="143"/>
    </row>
    <row r="23" spans="1:13" ht="31.35" customHeight="1" x14ac:dyDescent="0.15">
      <c r="A23" s="29"/>
      <c r="B23" s="26"/>
      <c r="C23" s="86" t="s">
        <v>82</v>
      </c>
      <c r="D23" s="27">
        <v>7739</v>
      </c>
      <c r="E23" s="28"/>
      <c r="F23" s="28"/>
      <c r="G23" s="138">
        <f>'(中央)ｹｱ報告書'!J21</f>
        <v>0</v>
      </c>
      <c r="H23" s="139"/>
      <c r="I23" s="142">
        <f>IF(G23="","",SUMPRODUCT(D23,G23))</f>
        <v>0</v>
      </c>
      <c r="J23" s="143"/>
    </row>
    <row r="24" spans="1:13" ht="31.35" customHeight="1" x14ac:dyDescent="0.15">
      <c r="A24" s="30"/>
      <c r="B24" s="31"/>
      <c r="C24" s="85" t="s">
        <v>83</v>
      </c>
      <c r="D24" s="27">
        <v>10863</v>
      </c>
      <c r="E24" s="28"/>
      <c r="F24" s="28"/>
      <c r="G24" s="138">
        <f>'(中央)ｹｱ報告書'!J22</f>
        <v>0</v>
      </c>
      <c r="H24" s="139"/>
      <c r="I24" s="142">
        <f>IF(G24="","",SUMPRODUCT(D24,G24))</f>
        <v>0</v>
      </c>
      <c r="J24" s="143"/>
    </row>
    <row r="25" spans="1:13" ht="31.35" customHeight="1" thickBot="1" x14ac:dyDescent="0.2">
      <c r="A25" s="32" t="s">
        <v>28</v>
      </c>
      <c r="B25" s="33"/>
      <c r="C25" s="88" t="s">
        <v>84</v>
      </c>
      <c r="D25" s="34">
        <v>4604</v>
      </c>
      <c r="E25" s="35"/>
      <c r="F25" s="36"/>
      <c r="G25" s="145">
        <f>'(中央)ｹｱ報告書'!F23</f>
        <v>0</v>
      </c>
      <c r="H25" s="146"/>
      <c r="I25" s="151">
        <f>IF(G25="","",SUMPRODUCT(D25,G25))</f>
        <v>0</v>
      </c>
      <c r="J25" s="152"/>
    </row>
    <row r="26" spans="1:13" ht="31.35" customHeight="1" x14ac:dyDescent="0.15">
      <c r="A26" s="50"/>
      <c r="B26" s="42"/>
      <c r="C26" s="42"/>
      <c r="D26" s="42"/>
      <c r="E26" s="42"/>
      <c r="F26" s="42"/>
      <c r="G26" s="45" t="s">
        <v>12</v>
      </c>
      <c r="H26" s="46"/>
      <c r="I26" s="153">
        <f>SUM(I21:I25)</f>
        <v>0</v>
      </c>
      <c r="J26" s="154"/>
    </row>
    <row r="27" spans="1:13" ht="28.35" customHeight="1" thickBot="1" x14ac:dyDescent="0.2">
      <c r="A27" s="51"/>
      <c r="G27" s="147" t="s">
        <v>58</v>
      </c>
      <c r="H27" s="148"/>
      <c r="I27" s="155">
        <f>IF(G21="","",ROUNDDOWN(I26*10/110,0))</f>
        <v>0</v>
      </c>
      <c r="J27" s="156"/>
    </row>
    <row r="28" spans="1:13" ht="22.5" customHeight="1" x14ac:dyDescent="0.15">
      <c r="A28" s="39" t="s">
        <v>57</v>
      </c>
    </row>
    <row r="29" spans="1:13" ht="28.35" customHeight="1" x14ac:dyDescent="0.15">
      <c r="A29" s="39" t="s">
        <v>70</v>
      </c>
    </row>
  </sheetData>
  <mergeCells count="21">
    <mergeCell ref="H4:J4"/>
    <mergeCell ref="G25:H25"/>
    <mergeCell ref="G24:H24"/>
    <mergeCell ref="G27:H27"/>
    <mergeCell ref="E11:I11"/>
    <mergeCell ref="E12:I12"/>
    <mergeCell ref="E13:I13"/>
    <mergeCell ref="E14:I14"/>
    <mergeCell ref="I24:J24"/>
    <mergeCell ref="I25:J25"/>
    <mergeCell ref="I26:J26"/>
    <mergeCell ref="I27:J27"/>
    <mergeCell ref="G23:H23"/>
    <mergeCell ref="I23:J23"/>
    <mergeCell ref="G10:I10"/>
    <mergeCell ref="B18:D18"/>
    <mergeCell ref="G21:H21"/>
    <mergeCell ref="I20:J20"/>
    <mergeCell ref="I21:J21"/>
    <mergeCell ref="I22:J22"/>
    <mergeCell ref="G22:H22"/>
  </mergeCells>
  <phoneticPr fontId="1"/>
  <pageMargins left="0.70866141732283472" right="0.78740157480314965" top="0.78740157480314965" bottom="0.59055118110236227" header="0.31496062992125984" footer="0.31496062992125984"/>
  <pageSetup paperSize="9" orientation="portrait" horizontalDpi="4294967293" vertic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09F54-9C0F-4175-85ED-9098E71468C6}">
  <sheetPr>
    <tabColor rgb="FFFFFF00"/>
  </sheetPr>
  <dimension ref="A1:L64"/>
  <sheetViews>
    <sheetView view="pageBreakPreview" topLeftCell="A19" zoomScale="85" zoomScaleNormal="100" zoomScaleSheetLayoutView="85" workbookViewId="0">
      <selection activeCell="G37" sqref="G37"/>
    </sheetView>
  </sheetViews>
  <sheetFormatPr defaultColWidth="4.875" defaultRowHeight="13.5" x14ac:dyDescent="0.15"/>
  <cols>
    <col min="1" max="1" width="4.375" style="39" customWidth="1"/>
    <col min="2" max="2" width="5.625" style="39" customWidth="1"/>
    <col min="3" max="3" width="8.375" style="39" customWidth="1"/>
    <col min="4" max="4" width="14.125" style="39" customWidth="1"/>
    <col min="5" max="5" width="24" style="39" customWidth="1"/>
    <col min="6" max="6" width="11.125" style="39" customWidth="1"/>
    <col min="7" max="7" width="11" style="39" customWidth="1"/>
    <col min="8" max="8" width="9.625" style="39" customWidth="1"/>
    <col min="9" max="9" width="11.5" style="39" customWidth="1"/>
    <col min="10" max="10" width="9.75" style="39" customWidth="1"/>
    <col min="11" max="11" width="14.375" style="39" customWidth="1"/>
    <col min="12" max="16384" width="4.875" style="39"/>
  </cols>
  <sheetData>
    <row r="1" spans="1:12" ht="19.7" customHeight="1" x14ac:dyDescent="0.15">
      <c r="K1" s="56" t="s">
        <v>73</v>
      </c>
    </row>
    <row r="2" spans="1:12" ht="19.7" customHeight="1" x14ac:dyDescent="0.15">
      <c r="J2" s="57"/>
      <c r="K2" s="56" t="s">
        <v>75</v>
      </c>
    </row>
    <row r="3" spans="1:12" ht="19.7" customHeight="1" x14ac:dyDescent="0.15">
      <c r="J3" s="57"/>
      <c r="K3" s="56" t="s">
        <v>52</v>
      </c>
    </row>
    <row r="4" spans="1:12" s="60" customFormat="1" ht="28.35" customHeight="1" x14ac:dyDescent="0.15">
      <c r="A4" s="58" t="s">
        <v>68</v>
      </c>
      <c r="B4" s="58"/>
      <c r="C4" s="58"/>
      <c r="D4" s="59"/>
      <c r="E4" s="59"/>
      <c r="F4" s="59"/>
      <c r="G4" s="59"/>
      <c r="H4" s="59"/>
      <c r="I4" s="59"/>
      <c r="J4" s="59"/>
      <c r="K4" s="59"/>
    </row>
    <row r="5" spans="1:12" s="60" customFormat="1" ht="22.5" customHeight="1" x14ac:dyDescent="0.15">
      <c r="D5" s="61"/>
      <c r="E5" s="62" t="s">
        <v>10</v>
      </c>
      <c r="F5" s="61"/>
      <c r="G5" s="61"/>
      <c r="H5" s="61"/>
      <c r="I5" s="61"/>
      <c r="J5" s="61"/>
      <c r="K5" s="61"/>
    </row>
    <row r="6" spans="1:12" ht="24" customHeight="1" x14ac:dyDescent="0.15">
      <c r="A6" s="63" t="s">
        <v>4</v>
      </c>
      <c r="B6" s="63"/>
      <c r="C6" s="63"/>
      <c r="D6" s="64">
        <f>'入力（☆使い方説明☆）'!E24</f>
        <v>7</v>
      </c>
      <c r="E6" s="63" t="s">
        <v>11</v>
      </c>
      <c r="F6" s="65" t="s">
        <v>5</v>
      </c>
      <c r="G6" s="103">
        <f>'入力（☆使い方説明☆）'!B6</f>
        <v>0</v>
      </c>
      <c r="H6" s="103"/>
      <c r="I6" s="103"/>
      <c r="J6" s="103"/>
      <c r="K6" s="103"/>
      <c r="L6" s="103"/>
    </row>
    <row r="7" spans="1:12" ht="7.5" customHeight="1" x14ac:dyDescent="0.15">
      <c r="A7" s="66"/>
      <c r="B7" s="66"/>
      <c r="C7" s="66"/>
      <c r="D7" s="67"/>
      <c r="E7" s="67"/>
      <c r="F7" s="67"/>
      <c r="G7" s="67"/>
      <c r="H7" s="67"/>
      <c r="I7" s="67"/>
      <c r="J7" s="67"/>
      <c r="K7" s="67"/>
    </row>
    <row r="8" spans="1:12" ht="55.5" customHeight="1" x14ac:dyDescent="0.15">
      <c r="A8" s="68"/>
      <c r="B8" s="69" t="s">
        <v>3</v>
      </c>
      <c r="C8" s="69" t="s">
        <v>25</v>
      </c>
      <c r="D8" s="70" t="s">
        <v>8</v>
      </c>
      <c r="E8" s="71" t="s">
        <v>2</v>
      </c>
      <c r="F8" s="72" t="s">
        <v>7</v>
      </c>
      <c r="G8" s="73" t="s">
        <v>69</v>
      </c>
      <c r="H8" s="74" t="s">
        <v>0</v>
      </c>
      <c r="I8" s="89" t="s">
        <v>9</v>
      </c>
      <c r="J8" s="75" t="s">
        <v>6</v>
      </c>
      <c r="K8" s="71" t="s">
        <v>1</v>
      </c>
    </row>
    <row r="9" spans="1:12" ht="33" customHeight="1" x14ac:dyDescent="0.15">
      <c r="A9" s="76">
        <v>1</v>
      </c>
      <c r="B9" s="77"/>
      <c r="C9" s="77"/>
      <c r="D9" s="81"/>
      <c r="E9" s="78"/>
      <c r="F9" s="79"/>
      <c r="G9" s="78"/>
      <c r="H9" s="79"/>
      <c r="I9" s="80"/>
      <c r="J9" s="79"/>
      <c r="K9" s="80"/>
    </row>
    <row r="10" spans="1:12" ht="33" customHeight="1" x14ac:dyDescent="0.15">
      <c r="A10" s="76">
        <v>2</v>
      </c>
      <c r="B10" s="77"/>
      <c r="C10" s="77"/>
      <c r="D10" s="81"/>
      <c r="E10" s="78"/>
      <c r="F10" s="79"/>
      <c r="G10" s="78"/>
      <c r="H10" s="79"/>
      <c r="I10" s="80"/>
      <c r="J10" s="79"/>
      <c r="K10" s="80"/>
    </row>
    <row r="11" spans="1:12" ht="33" customHeight="1" x14ac:dyDescent="0.15">
      <c r="A11" s="76">
        <v>3</v>
      </c>
      <c r="B11" s="77"/>
      <c r="C11" s="77"/>
      <c r="D11" s="81"/>
      <c r="E11" s="78"/>
      <c r="F11" s="79"/>
      <c r="G11" s="78"/>
      <c r="H11" s="79"/>
      <c r="I11" s="78"/>
      <c r="J11" s="79"/>
      <c r="K11" s="80"/>
    </row>
    <row r="12" spans="1:12" ht="33" customHeight="1" x14ac:dyDescent="0.15">
      <c r="A12" s="76">
        <v>4</v>
      </c>
      <c r="B12" s="77"/>
      <c r="C12" s="77"/>
      <c r="D12" s="81"/>
      <c r="E12" s="78"/>
      <c r="F12" s="79"/>
      <c r="G12" s="78"/>
      <c r="H12" s="79"/>
      <c r="I12" s="80"/>
      <c r="J12" s="79"/>
      <c r="K12" s="80"/>
    </row>
    <row r="13" spans="1:12" ht="33" customHeight="1" x14ac:dyDescent="0.15">
      <c r="A13" s="76">
        <v>5</v>
      </c>
      <c r="B13" s="77"/>
      <c r="C13" s="77"/>
      <c r="D13" s="81"/>
      <c r="E13" s="78"/>
      <c r="F13" s="79"/>
      <c r="G13" s="78"/>
      <c r="H13" s="79"/>
      <c r="I13" s="80"/>
      <c r="J13" s="79"/>
      <c r="K13" s="82"/>
    </row>
    <row r="14" spans="1:12" ht="33" customHeight="1" x14ac:dyDescent="0.15">
      <c r="A14" s="76">
        <v>6</v>
      </c>
      <c r="B14" s="77"/>
      <c r="C14" s="77"/>
      <c r="D14" s="81"/>
      <c r="E14" s="78"/>
      <c r="F14" s="79"/>
      <c r="G14" s="78"/>
      <c r="H14" s="79"/>
      <c r="I14" s="80"/>
      <c r="J14" s="79"/>
      <c r="K14" s="80"/>
    </row>
    <row r="15" spans="1:12" ht="33" customHeight="1" x14ac:dyDescent="0.15">
      <c r="A15" s="76">
        <v>7</v>
      </c>
      <c r="B15" s="77"/>
      <c r="C15" s="77"/>
      <c r="D15" s="81"/>
      <c r="E15" s="78"/>
      <c r="F15" s="79"/>
      <c r="G15" s="78"/>
      <c r="H15" s="79"/>
      <c r="I15" s="78"/>
      <c r="J15" s="79"/>
      <c r="K15" s="80"/>
    </row>
    <row r="16" spans="1:12" ht="33" customHeight="1" x14ac:dyDescent="0.15">
      <c r="A16" s="76">
        <v>8</v>
      </c>
      <c r="B16" s="77"/>
      <c r="C16" s="77"/>
      <c r="D16" s="81"/>
      <c r="E16" s="78"/>
      <c r="F16" s="79"/>
      <c r="G16" s="78"/>
      <c r="H16" s="79"/>
      <c r="I16" s="80"/>
      <c r="J16" s="79"/>
      <c r="K16" s="80"/>
    </row>
    <row r="17" spans="1:11" ht="33" customHeight="1" x14ac:dyDescent="0.15">
      <c r="A17" s="76">
        <v>9</v>
      </c>
      <c r="B17" s="77"/>
      <c r="C17" s="77"/>
      <c r="D17" s="81"/>
      <c r="E17" s="80"/>
      <c r="F17" s="79"/>
      <c r="G17" s="78"/>
      <c r="H17" s="79"/>
      <c r="I17" s="80"/>
      <c r="J17" s="79"/>
      <c r="K17" s="80"/>
    </row>
    <row r="18" spans="1:11" ht="33" customHeight="1" x14ac:dyDescent="0.15">
      <c r="A18" s="76">
        <v>10</v>
      </c>
      <c r="B18" s="77"/>
      <c r="C18" s="77"/>
      <c r="D18" s="81"/>
      <c r="E18" s="80"/>
      <c r="F18" s="79"/>
      <c r="G18" s="78"/>
      <c r="H18" s="79"/>
      <c r="I18" s="80"/>
      <c r="J18" s="79"/>
      <c r="K18" s="80"/>
    </row>
    <row r="19" spans="1:11" ht="33" customHeight="1" x14ac:dyDescent="0.15">
      <c r="A19" s="76">
        <v>11</v>
      </c>
      <c r="B19" s="77"/>
      <c r="C19" s="77"/>
      <c r="D19" s="81"/>
      <c r="E19" s="80"/>
      <c r="F19" s="79"/>
      <c r="G19" s="78"/>
      <c r="H19" s="79"/>
      <c r="I19" s="80"/>
      <c r="J19" s="79"/>
      <c r="K19" s="80"/>
    </row>
    <row r="20" spans="1:11" ht="33" customHeight="1" x14ac:dyDescent="0.15">
      <c r="A20" s="76">
        <v>12</v>
      </c>
      <c r="B20" s="77"/>
      <c r="C20" s="77"/>
      <c r="D20" s="81"/>
      <c r="E20" s="80"/>
      <c r="F20" s="79"/>
      <c r="G20" s="78"/>
      <c r="H20" s="79"/>
      <c r="I20" s="80"/>
      <c r="J20" s="79"/>
      <c r="K20" s="80"/>
    </row>
    <row r="21" spans="1:11" ht="33" customHeight="1" x14ac:dyDescent="0.15">
      <c r="A21" s="76">
        <v>13</v>
      </c>
      <c r="B21" s="77"/>
      <c r="C21" s="77"/>
      <c r="D21" s="81"/>
      <c r="E21" s="80"/>
      <c r="F21" s="79"/>
      <c r="G21" s="78"/>
      <c r="H21" s="79"/>
      <c r="I21" s="80"/>
      <c r="J21" s="79"/>
      <c r="K21" s="80"/>
    </row>
    <row r="22" spans="1:11" ht="33" customHeight="1" x14ac:dyDescent="0.15">
      <c r="A22" s="76">
        <v>14</v>
      </c>
      <c r="B22" s="77"/>
      <c r="C22" s="77"/>
      <c r="D22" s="81"/>
      <c r="E22" s="80"/>
      <c r="F22" s="79"/>
      <c r="G22" s="78"/>
      <c r="H22" s="79"/>
      <c r="I22" s="80"/>
      <c r="J22" s="79"/>
      <c r="K22" s="80"/>
    </row>
    <row r="23" spans="1:11" ht="33" customHeight="1" x14ac:dyDescent="0.15">
      <c r="A23" s="76">
        <v>15</v>
      </c>
      <c r="B23" s="77"/>
      <c r="C23" s="77"/>
      <c r="D23" s="81"/>
      <c r="E23" s="80"/>
      <c r="F23" s="79"/>
      <c r="G23" s="78"/>
      <c r="H23" s="79"/>
      <c r="I23" s="80"/>
      <c r="J23" s="79"/>
      <c r="K23" s="80"/>
    </row>
    <row r="24" spans="1:11" ht="33" customHeight="1" x14ac:dyDescent="0.15">
      <c r="A24" s="76">
        <v>16</v>
      </c>
      <c r="B24" s="77"/>
      <c r="C24" s="77"/>
      <c r="D24" s="81"/>
      <c r="E24" s="80"/>
      <c r="F24" s="79"/>
      <c r="G24" s="78"/>
      <c r="H24" s="79"/>
      <c r="I24" s="80"/>
      <c r="J24" s="79"/>
      <c r="K24" s="80"/>
    </row>
    <row r="25" spans="1:11" ht="33" customHeight="1" x14ac:dyDescent="0.15">
      <c r="A25" s="76">
        <v>17</v>
      </c>
      <c r="B25" s="77"/>
      <c r="C25" s="77"/>
      <c r="D25" s="81"/>
      <c r="E25" s="80"/>
      <c r="F25" s="79"/>
      <c r="G25" s="78"/>
      <c r="H25" s="79"/>
      <c r="I25" s="80"/>
      <c r="J25" s="79"/>
      <c r="K25" s="80"/>
    </row>
    <row r="26" spans="1:11" ht="33" customHeight="1" x14ac:dyDescent="0.15">
      <c r="A26" s="76">
        <v>18</v>
      </c>
      <c r="B26" s="77"/>
      <c r="C26" s="77"/>
      <c r="D26" s="81"/>
      <c r="E26" s="80"/>
      <c r="F26" s="79"/>
      <c r="G26" s="78"/>
      <c r="H26" s="79"/>
      <c r="I26" s="80"/>
      <c r="J26" s="79"/>
      <c r="K26" s="80"/>
    </row>
    <row r="27" spans="1:11" ht="33" customHeight="1" x14ac:dyDescent="0.15">
      <c r="A27" s="76">
        <v>19</v>
      </c>
      <c r="B27" s="77"/>
      <c r="C27" s="77"/>
      <c r="D27" s="81"/>
      <c r="E27" s="80"/>
      <c r="F27" s="79"/>
      <c r="G27" s="78"/>
      <c r="H27" s="79"/>
      <c r="I27" s="80"/>
      <c r="J27" s="79"/>
      <c r="K27" s="80"/>
    </row>
    <row r="28" spans="1:11" ht="33" customHeight="1" x14ac:dyDescent="0.15">
      <c r="A28" s="76">
        <v>20</v>
      </c>
      <c r="B28" s="77"/>
      <c r="C28" s="77"/>
      <c r="D28" s="81"/>
      <c r="E28" s="80"/>
      <c r="F28" s="79"/>
      <c r="G28" s="78"/>
      <c r="H28" s="79"/>
      <c r="I28" s="80"/>
      <c r="J28" s="79"/>
      <c r="K28" s="80"/>
    </row>
    <row r="29" spans="1:11" ht="33" customHeight="1" x14ac:dyDescent="0.15">
      <c r="A29" s="76">
        <v>21</v>
      </c>
      <c r="B29" s="77"/>
      <c r="C29" s="77"/>
      <c r="D29" s="81"/>
      <c r="E29" s="80"/>
      <c r="F29" s="79"/>
      <c r="G29" s="78"/>
      <c r="H29" s="79"/>
      <c r="I29" s="80"/>
      <c r="J29" s="79"/>
      <c r="K29" s="80"/>
    </row>
    <row r="30" spans="1:11" ht="33" customHeight="1" x14ac:dyDescent="0.15">
      <c r="A30" s="76">
        <v>22</v>
      </c>
      <c r="B30" s="77"/>
      <c r="C30" s="77"/>
      <c r="D30" s="81"/>
      <c r="E30" s="80"/>
      <c r="F30" s="79"/>
      <c r="G30" s="78"/>
      <c r="H30" s="79"/>
      <c r="I30" s="80"/>
      <c r="J30" s="79"/>
      <c r="K30" s="80"/>
    </row>
    <row r="31" spans="1:11" ht="33" customHeight="1" x14ac:dyDescent="0.15">
      <c r="A31" s="76">
        <v>23</v>
      </c>
      <c r="B31" s="77"/>
      <c r="C31" s="77"/>
      <c r="D31" s="81"/>
      <c r="E31" s="80"/>
      <c r="F31" s="79"/>
      <c r="G31" s="78"/>
      <c r="H31" s="79"/>
      <c r="I31" s="80"/>
      <c r="J31" s="79"/>
      <c r="K31" s="80"/>
    </row>
    <row r="32" spans="1:11" ht="33" customHeight="1" x14ac:dyDescent="0.15">
      <c r="A32" s="76">
        <v>24</v>
      </c>
      <c r="B32" s="77"/>
      <c r="C32" s="77"/>
      <c r="D32" s="81"/>
      <c r="E32" s="80"/>
      <c r="F32" s="79"/>
      <c r="G32" s="78"/>
      <c r="H32" s="79"/>
      <c r="I32" s="80"/>
      <c r="J32" s="79"/>
      <c r="K32" s="80"/>
    </row>
    <row r="33" spans="1:11" ht="33" customHeight="1" x14ac:dyDescent="0.15">
      <c r="A33" s="76">
        <v>25</v>
      </c>
      <c r="B33" s="77"/>
      <c r="C33" s="77"/>
      <c r="D33" s="81"/>
      <c r="E33" s="80"/>
      <c r="F33" s="79"/>
      <c r="G33" s="78"/>
      <c r="H33" s="79"/>
      <c r="I33" s="80"/>
      <c r="J33" s="79"/>
      <c r="K33" s="80"/>
    </row>
    <row r="34" spans="1:11" ht="33" customHeight="1" x14ac:dyDescent="0.15">
      <c r="A34" s="76">
        <v>26</v>
      </c>
      <c r="B34" s="77"/>
      <c r="C34" s="77"/>
      <c r="D34" s="81"/>
      <c r="E34" s="80"/>
      <c r="F34" s="79"/>
      <c r="G34" s="78"/>
      <c r="H34" s="79"/>
      <c r="I34" s="80"/>
      <c r="J34" s="79"/>
      <c r="K34" s="80"/>
    </row>
    <row r="35" spans="1:11" ht="33" customHeight="1" x14ac:dyDescent="0.15">
      <c r="A35" s="76">
        <v>27</v>
      </c>
      <c r="B35" s="77"/>
      <c r="C35" s="77"/>
      <c r="D35" s="81"/>
      <c r="E35" s="80"/>
      <c r="F35" s="79"/>
      <c r="G35" s="78"/>
      <c r="H35" s="79"/>
      <c r="I35" s="80"/>
      <c r="J35" s="79"/>
      <c r="K35" s="80"/>
    </row>
    <row r="36" spans="1:11" ht="33" customHeight="1" x14ac:dyDescent="0.15">
      <c r="A36" s="76">
        <v>28</v>
      </c>
      <c r="B36" s="77"/>
      <c r="C36" s="77"/>
      <c r="D36" s="81"/>
      <c r="E36" s="80"/>
      <c r="F36" s="79"/>
      <c r="G36" s="78"/>
      <c r="H36" s="79"/>
      <c r="I36" s="80"/>
      <c r="J36" s="79"/>
      <c r="K36" s="80"/>
    </row>
    <row r="37" spans="1:11" ht="33" customHeight="1" x14ac:dyDescent="0.15">
      <c r="A37" s="76">
        <f>A36+1</f>
        <v>29</v>
      </c>
      <c r="B37" s="77"/>
      <c r="C37" s="77"/>
      <c r="D37" s="81"/>
      <c r="E37" s="78"/>
      <c r="F37" s="79"/>
      <c r="G37" s="78"/>
      <c r="H37" s="79"/>
      <c r="I37" s="80"/>
      <c r="J37" s="79"/>
      <c r="K37" s="80"/>
    </row>
    <row r="38" spans="1:11" ht="33" customHeight="1" x14ac:dyDescent="0.15">
      <c r="A38" s="76">
        <f t="shared" ref="A38:A64" si="0">A37+1</f>
        <v>30</v>
      </c>
      <c r="B38" s="77"/>
      <c r="C38" s="77"/>
      <c r="D38" s="81"/>
      <c r="E38" s="78"/>
      <c r="F38" s="79"/>
      <c r="G38" s="78"/>
      <c r="H38" s="79"/>
      <c r="I38" s="80"/>
      <c r="J38" s="79"/>
      <c r="K38" s="80"/>
    </row>
    <row r="39" spans="1:11" ht="33" customHeight="1" x14ac:dyDescent="0.15">
      <c r="A39" s="76">
        <f t="shared" si="0"/>
        <v>31</v>
      </c>
      <c r="B39" s="77"/>
      <c r="C39" s="77"/>
      <c r="D39" s="81"/>
      <c r="E39" s="78"/>
      <c r="F39" s="79"/>
      <c r="G39" s="78"/>
      <c r="H39" s="79"/>
      <c r="I39" s="78"/>
      <c r="J39" s="79"/>
      <c r="K39" s="80"/>
    </row>
    <row r="40" spans="1:11" ht="33" customHeight="1" x14ac:dyDescent="0.15">
      <c r="A40" s="76">
        <f t="shared" si="0"/>
        <v>32</v>
      </c>
      <c r="B40" s="77"/>
      <c r="C40" s="77"/>
      <c r="D40" s="81"/>
      <c r="E40" s="78"/>
      <c r="F40" s="79"/>
      <c r="G40" s="78"/>
      <c r="H40" s="79"/>
      <c r="I40" s="80"/>
      <c r="J40" s="79"/>
      <c r="K40" s="80"/>
    </row>
    <row r="41" spans="1:11" ht="33" customHeight="1" x14ac:dyDescent="0.15">
      <c r="A41" s="76">
        <f t="shared" si="0"/>
        <v>33</v>
      </c>
      <c r="B41" s="77"/>
      <c r="C41" s="77"/>
      <c r="D41" s="81"/>
      <c r="E41" s="78"/>
      <c r="F41" s="79"/>
      <c r="G41" s="78"/>
      <c r="H41" s="79"/>
      <c r="I41" s="80"/>
      <c r="J41" s="79"/>
      <c r="K41" s="82"/>
    </row>
    <row r="42" spans="1:11" ht="33" customHeight="1" x14ac:dyDescent="0.15">
      <c r="A42" s="76">
        <f t="shared" si="0"/>
        <v>34</v>
      </c>
      <c r="B42" s="77"/>
      <c r="C42" s="77"/>
      <c r="D42" s="81"/>
      <c r="E42" s="78"/>
      <c r="F42" s="79"/>
      <c r="G42" s="78"/>
      <c r="H42" s="79"/>
      <c r="I42" s="80"/>
      <c r="J42" s="79"/>
      <c r="K42" s="80"/>
    </row>
    <row r="43" spans="1:11" ht="33" customHeight="1" x14ac:dyDescent="0.15">
      <c r="A43" s="76">
        <f t="shared" si="0"/>
        <v>35</v>
      </c>
      <c r="B43" s="77"/>
      <c r="C43" s="77"/>
      <c r="D43" s="81"/>
      <c r="E43" s="78"/>
      <c r="F43" s="79"/>
      <c r="G43" s="78"/>
      <c r="H43" s="79"/>
      <c r="I43" s="78"/>
      <c r="J43" s="79"/>
      <c r="K43" s="80"/>
    </row>
    <row r="44" spans="1:11" ht="33" customHeight="1" x14ac:dyDescent="0.15">
      <c r="A44" s="76">
        <f t="shared" si="0"/>
        <v>36</v>
      </c>
      <c r="B44" s="77"/>
      <c r="C44" s="77"/>
      <c r="D44" s="81"/>
      <c r="E44" s="78"/>
      <c r="F44" s="79"/>
      <c r="G44" s="78"/>
      <c r="H44" s="79"/>
      <c r="I44" s="80"/>
      <c r="J44" s="79"/>
      <c r="K44" s="80"/>
    </row>
    <row r="45" spans="1:11" ht="33" customHeight="1" x14ac:dyDescent="0.15">
      <c r="A45" s="76">
        <f t="shared" si="0"/>
        <v>37</v>
      </c>
      <c r="B45" s="77"/>
      <c r="C45" s="77"/>
      <c r="D45" s="81"/>
      <c r="E45" s="80"/>
      <c r="F45" s="79"/>
      <c r="G45" s="78"/>
      <c r="H45" s="79"/>
      <c r="I45" s="80"/>
      <c r="J45" s="79"/>
      <c r="K45" s="80"/>
    </row>
    <row r="46" spans="1:11" ht="33" customHeight="1" x14ac:dyDescent="0.15">
      <c r="A46" s="76">
        <f t="shared" si="0"/>
        <v>38</v>
      </c>
      <c r="B46" s="77"/>
      <c r="C46" s="77"/>
      <c r="D46" s="81"/>
      <c r="E46" s="80"/>
      <c r="F46" s="79"/>
      <c r="G46" s="78"/>
      <c r="H46" s="79"/>
      <c r="I46" s="80"/>
      <c r="J46" s="79"/>
      <c r="K46" s="80"/>
    </row>
    <row r="47" spans="1:11" ht="33" customHeight="1" x14ac:dyDescent="0.15">
      <c r="A47" s="76">
        <f t="shared" si="0"/>
        <v>39</v>
      </c>
      <c r="B47" s="77"/>
      <c r="C47" s="77"/>
      <c r="D47" s="81"/>
      <c r="E47" s="80"/>
      <c r="F47" s="79"/>
      <c r="G47" s="78"/>
      <c r="H47" s="79"/>
      <c r="I47" s="80"/>
      <c r="J47" s="79"/>
      <c r="K47" s="80"/>
    </row>
    <row r="48" spans="1:11" ht="33" customHeight="1" x14ac:dyDescent="0.15">
      <c r="A48" s="76">
        <f t="shared" si="0"/>
        <v>40</v>
      </c>
      <c r="B48" s="77"/>
      <c r="C48" s="77"/>
      <c r="D48" s="81"/>
      <c r="E48" s="80"/>
      <c r="F48" s="79"/>
      <c r="G48" s="78"/>
      <c r="H48" s="79"/>
      <c r="I48" s="80"/>
      <c r="J48" s="79"/>
      <c r="K48" s="80"/>
    </row>
    <row r="49" spans="1:11" ht="33" customHeight="1" x14ac:dyDescent="0.15">
      <c r="A49" s="76">
        <f t="shared" si="0"/>
        <v>41</v>
      </c>
      <c r="B49" s="77"/>
      <c r="C49" s="77"/>
      <c r="D49" s="81"/>
      <c r="E49" s="80"/>
      <c r="F49" s="79"/>
      <c r="G49" s="78"/>
      <c r="H49" s="79"/>
      <c r="I49" s="80"/>
      <c r="J49" s="79"/>
      <c r="K49" s="80"/>
    </row>
    <row r="50" spans="1:11" ht="33" customHeight="1" x14ac:dyDescent="0.15">
      <c r="A50" s="76">
        <f t="shared" si="0"/>
        <v>42</v>
      </c>
      <c r="B50" s="77"/>
      <c r="C50" s="77"/>
      <c r="D50" s="81"/>
      <c r="E50" s="80"/>
      <c r="F50" s="79"/>
      <c r="G50" s="78"/>
      <c r="H50" s="79"/>
      <c r="I50" s="80"/>
      <c r="J50" s="79"/>
      <c r="K50" s="80"/>
    </row>
    <row r="51" spans="1:11" ht="33" customHeight="1" x14ac:dyDescent="0.15">
      <c r="A51" s="76">
        <f t="shared" si="0"/>
        <v>43</v>
      </c>
      <c r="B51" s="77"/>
      <c r="C51" s="77"/>
      <c r="D51" s="81"/>
      <c r="E51" s="80"/>
      <c r="F51" s="79"/>
      <c r="G51" s="78"/>
      <c r="H51" s="79"/>
      <c r="I51" s="80"/>
      <c r="J51" s="79"/>
      <c r="K51" s="80"/>
    </row>
    <row r="52" spans="1:11" ht="33" customHeight="1" x14ac:dyDescent="0.15">
      <c r="A52" s="76">
        <f t="shared" si="0"/>
        <v>44</v>
      </c>
      <c r="B52" s="77"/>
      <c r="C52" s="77"/>
      <c r="D52" s="81"/>
      <c r="E52" s="80"/>
      <c r="F52" s="79"/>
      <c r="G52" s="78"/>
      <c r="H52" s="79"/>
      <c r="I52" s="80"/>
      <c r="J52" s="79"/>
      <c r="K52" s="80"/>
    </row>
    <row r="53" spans="1:11" ht="33" customHeight="1" x14ac:dyDescent="0.15">
      <c r="A53" s="76">
        <f t="shared" si="0"/>
        <v>45</v>
      </c>
      <c r="B53" s="77"/>
      <c r="C53" s="77"/>
      <c r="D53" s="81"/>
      <c r="E53" s="80"/>
      <c r="F53" s="79"/>
      <c r="G53" s="78"/>
      <c r="H53" s="79"/>
      <c r="I53" s="80"/>
      <c r="J53" s="79"/>
      <c r="K53" s="80"/>
    </row>
    <row r="54" spans="1:11" ht="33" customHeight="1" x14ac:dyDescent="0.15">
      <c r="A54" s="76">
        <f t="shared" si="0"/>
        <v>46</v>
      </c>
      <c r="B54" s="77"/>
      <c r="C54" s="77"/>
      <c r="D54" s="81"/>
      <c r="E54" s="80"/>
      <c r="F54" s="79"/>
      <c r="G54" s="78"/>
      <c r="H54" s="79"/>
      <c r="I54" s="80"/>
      <c r="J54" s="79"/>
      <c r="K54" s="80"/>
    </row>
    <row r="55" spans="1:11" ht="33" customHeight="1" x14ac:dyDescent="0.15">
      <c r="A55" s="76">
        <f t="shared" si="0"/>
        <v>47</v>
      </c>
      <c r="B55" s="77"/>
      <c r="C55" s="77"/>
      <c r="D55" s="81"/>
      <c r="E55" s="80"/>
      <c r="F55" s="79"/>
      <c r="G55" s="78"/>
      <c r="H55" s="79"/>
      <c r="I55" s="80"/>
      <c r="J55" s="79"/>
      <c r="K55" s="80"/>
    </row>
    <row r="56" spans="1:11" ht="33" customHeight="1" x14ac:dyDescent="0.15">
      <c r="A56" s="76">
        <f t="shared" si="0"/>
        <v>48</v>
      </c>
      <c r="B56" s="77"/>
      <c r="C56" s="77"/>
      <c r="D56" s="81"/>
      <c r="E56" s="80"/>
      <c r="F56" s="79"/>
      <c r="G56" s="78"/>
      <c r="H56" s="79"/>
      <c r="I56" s="80"/>
      <c r="J56" s="79"/>
      <c r="K56" s="80"/>
    </row>
    <row r="57" spans="1:11" ht="33" customHeight="1" x14ac:dyDescent="0.15">
      <c r="A57" s="76">
        <f t="shared" si="0"/>
        <v>49</v>
      </c>
      <c r="B57" s="77"/>
      <c r="C57" s="77"/>
      <c r="D57" s="81"/>
      <c r="E57" s="80"/>
      <c r="F57" s="79"/>
      <c r="G57" s="78"/>
      <c r="H57" s="79"/>
      <c r="I57" s="80"/>
      <c r="J57" s="79"/>
      <c r="K57" s="80"/>
    </row>
    <row r="58" spans="1:11" ht="33" customHeight="1" x14ac:dyDescent="0.15">
      <c r="A58" s="76">
        <f t="shared" si="0"/>
        <v>50</v>
      </c>
      <c r="B58" s="77"/>
      <c r="C58" s="77"/>
      <c r="D58" s="81"/>
      <c r="E58" s="80"/>
      <c r="F58" s="79"/>
      <c r="G58" s="78"/>
      <c r="H58" s="79"/>
      <c r="I58" s="80"/>
      <c r="J58" s="79"/>
      <c r="K58" s="80"/>
    </row>
    <row r="59" spans="1:11" ht="33" customHeight="1" x14ac:dyDescent="0.15">
      <c r="A59" s="76">
        <f t="shared" si="0"/>
        <v>51</v>
      </c>
      <c r="B59" s="77"/>
      <c r="C59" s="77"/>
      <c r="D59" s="81"/>
      <c r="E59" s="80"/>
      <c r="F59" s="79"/>
      <c r="G59" s="78"/>
      <c r="H59" s="79"/>
      <c r="I59" s="80"/>
      <c r="J59" s="79"/>
      <c r="K59" s="80"/>
    </row>
    <row r="60" spans="1:11" ht="33" customHeight="1" x14ac:dyDescent="0.15">
      <c r="A60" s="76">
        <f t="shared" si="0"/>
        <v>52</v>
      </c>
      <c r="B60" s="77"/>
      <c r="C60" s="77"/>
      <c r="D60" s="81"/>
      <c r="E60" s="80"/>
      <c r="F60" s="79"/>
      <c r="G60" s="78"/>
      <c r="H60" s="79"/>
      <c r="I60" s="80"/>
      <c r="J60" s="79"/>
      <c r="K60" s="80"/>
    </row>
    <row r="61" spans="1:11" ht="33" customHeight="1" x14ac:dyDescent="0.15">
      <c r="A61" s="76">
        <f t="shared" si="0"/>
        <v>53</v>
      </c>
      <c r="B61" s="77"/>
      <c r="C61" s="77"/>
      <c r="D61" s="81"/>
      <c r="E61" s="80"/>
      <c r="F61" s="79"/>
      <c r="G61" s="78"/>
      <c r="H61" s="79"/>
      <c r="I61" s="80"/>
      <c r="J61" s="79"/>
      <c r="K61" s="80"/>
    </row>
    <row r="62" spans="1:11" ht="33" customHeight="1" x14ac:dyDescent="0.15">
      <c r="A62" s="76">
        <f t="shared" si="0"/>
        <v>54</v>
      </c>
      <c r="B62" s="77"/>
      <c r="C62" s="77"/>
      <c r="D62" s="81"/>
      <c r="E62" s="80"/>
      <c r="F62" s="79"/>
      <c r="G62" s="78"/>
      <c r="H62" s="79"/>
      <c r="I62" s="80"/>
      <c r="J62" s="79"/>
      <c r="K62" s="80"/>
    </row>
    <row r="63" spans="1:11" ht="33" customHeight="1" x14ac:dyDescent="0.15">
      <c r="A63" s="76">
        <f t="shared" si="0"/>
        <v>55</v>
      </c>
      <c r="B63" s="77"/>
      <c r="C63" s="77"/>
      <c r="D63" s="81"/>
      <c r="E63" s="80"/>
      <c r="F63" s="79"/>
      <c r="G63" s="78"/>
      <c r="H63" s="79"/>
      <c r="I63" s="80"/>
      <c r="J63" s="79"/>
      <c r="K63" s="80"/>
    </row>
    <row r="64" spans="1:11" ht="33" customHeight="1" x14ac:dyDescent="0.15">
      <c r="A64" s="76">
        <f t="shared" si="0"/>
        <v>56</v>
      </c>
      <c r="B64" s="77"/>
      <c r="C64" s="77"/>
      <c r="D64" s="81"/>
      <c r="E64" s="80"/>
      <c r="F64" s="79"/>
      <c r="G64" s="78"/>
      <c r="H64" s="79"/>
      <c r="I64" s="80"/>
      <c r="J64" s="79"/>
      <c r="K64" s="80"/>
    </row>
  </sheetData>
  <mergeCells count="1">
    <mergeCell ref="G6:L6"/>
  </mergeCells>
  <phoneticPr fontId="1"/>
  <dataValidations count="3">
    <dataValidation type="list" allowBlank="1" showInputMessage="1" showErrorMessage="1" sqref="G9:J64" xr:uid="{52227FF4-7955-4890-825C-BAB06E1FF85E}">
      <formula1>"〇"</formula1>
    </dataValidation>
    <dataValidation type="list" allowBlank="1" showInputMessage="1" showErrorMessage="1" sqref="C9:C64" xr:uid="{B9B01792-9833-447F-9C62-A5C4A61085C0}">
      <formula1>"従前,A,B"</formula1>
    </dataValidation>
    <dataValidation type="list" allowBlank="1" showInputMessage="1" showErrorMessage="1" sqref="B9:B64" xr:uid="{5DA647B0-6D86-4D87-A6F5-BBC748737D1C}">
      <formula1>"A,C"</formula1>
    </dataValidation>
  </dataValidations>
  <pageMargins left="0.78740157480314965" right="3.937007874015748E-2" top="0.59055118110236227" bottom="0.19685039370078741" header="0.31496062992125984" footer="0.31496062992125984"/>
  <pageSetup paperSize="9" scale="74" orientation="portrait" horizontalDpi="4294967293" vertic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B2869-0C6B-4E06-B6C4-F4B5413BA412}">
  <dimension ref="A1:K28"/>
  <sheetViews>
    <sheetView view="pageBreakPreview" topLeftCell="A14" zoomScale="110" zoomScaleNormal="100" zoomScaleSheetLayoutView="110" workbookViewId="0">
      <selection activeCell="P21" sqref="P21"/>
    </sheetView>
  </sheetViews>
  <sheetFormatPr defaultColWidth="9" defaultRowHeight="13.5" x14ac:dyDescent="0.15"/>
  <cols>
    <col min="1" max="1" width="9.5" style="39" customWidth="1"/>
    <col min="2" max="2" width="9.625" style="39" customWidth="1"/>
    <col min="3" max="11" width="7.375" style="39" customWidth="1"/>
    <col min="12" max="16384" width="9" style="39"/>
  </cols>
  <sheetData>
    <row r="1" spans="1:11" ht="57" customHeight="1" x14ac:dyDescent="0.15">
      <c r="C1" s="53" t="str">
        <f>IF('入力（☆使い方説明☆）'!B20="中央","係","")</f>
        <v>係</v>
      </c>
      <c r="D1" s="53" t="str">
        <f>IF('入力（☆使い方説明☆）'!B20="中央","係　長","")</f>
        <v>係　長</v>
      </c>
      <c r="E1" s="53" t="str">
        <f>IF('入力（☆使い方説明☆）'!B20="中央","係長","")</f>
        <v>係長</v>
      </c>
      <c r="F1" s="53" t="str">
        <f>IF('入力（☆使い方説明☆）'!B20="中央","課長補佐","")</f>
        <v>課長補佐</v>
      </c>
      <c r="G1" s="53" t="str">
        <f>IF('入力（☆使い方説明☆）'!B20="中央","課　長","")</f>
        <v>課　長</v>
      </c>
      <c r="H1" s="53" t="str">
        <f>IF('入力（☆使い方説明☆）'!B20="中央","副部長","")</f>
        <v>副部長</v>
      </c>
      <c r="I1" s="53" t="str">
        <f>IF('入力（☆使い方説明☆）'!B20="中央","部長","")</f>
        <v>部長</v>
      </c>
    </row>
    <row r="2" spans="1:11" ht="12" customHeight="1" x14ac:dyDescent="0.15"/>
    <row r="3" spans="1:11" ht="28.35" customHeight="1" x14ac:dyDescent="0.15">
      <c r="A3" s="120" t="s">
        <v>35</v>
      </c>
      <c r="B3" s="120"/>
      <c r="C3" s="120"/>
      <c r="D3" s="120"/>
      <c r="E3" s="120"/>
      <c r="F3" s="120"/>
      <c r="G3" s="120"/>
      <c r="H3" s="120"/>
      <c r="I3" s="120"/>
      <c r="J3" s="120"/>
      <c r="K3" s="120"/>
    </row>
    <row r="4" spans="1:11" ht="42.6" customHeight="1" x14ac:dyDescent="0.15"/>
    <row r="5" spans="1:11" ht="27.75" customHeight="1" x14ac:dyDescent="0.15">
      <c r="H5" s="121">
        <f>'入力（☆使い方説明☆）'!G19</f>
        <v>46234</v>
      </c>
      <c r="I5" s="121"/>
      <c r="J5" s="121"/>
      <c r="K5" s="121"/>
    </row>
    <row r="6" spans="1:11" ht="22.5" customHeight="1" x14ac:dyDescent="0.15"/>
    <row r="7" spans="1:11" ht="28.35" customHeight="1" x14ac:dyDescent="0.15">
      <c r="A7" s="39" t="s">
        <v>55</v>
      </c>
      <c r="B7" s="84" t="s">
        <v>72</v>
      </c>
      <c r="C7" s="84"/>
      <c r="D7" s="84"/>
      <c r="E7" s="84"/>
      <c r="F7" s="84"/>
    </row>
    <row r="8" spans="1:11" ht="28.35" customHeight="1" x14ac:dyDescent="0.15">
      <c r="B8" s="126" t="s">
        <v>77</v>
      </c>
      <c r="C8" s="126"/>
      <c r="D8" s="126"/>
      <c r="E8" s="126"/>
      <c r="F8" s="126"/>
      <c r="G8" s="126"/>
    </row>
    <row r="9" spans="1:11" ht="17.25" customHeight="1" x14ac:dyDescent="0.15"/>
    <row r="10" spans="1:11" ht="28.35" customHeight="1" x14ac:dyDescent="0.15"/>
    <row r="11" spans="1:11" ht="19.7" customHeight="1" x14ac:dyDescent="0.15">
      <c r="E11" s="39" t="s">
        <v>24</v>
      </c>
    </row>
    <row r="12" spans="1:11" ht="19.7" customHeight="1" x14ac:dyDescent="0.15">
      <c r="E12" s="135">
        <f>'入力（☆使い方説明☆）'!B6</f>
        <v>0</v>
      </c>
      <c r="F12" s="135"/>
      <c r="G12" s="135"/>
      <c r="H12" s="135"/>
      <c r="I12" s="135"/>
      <c r="J12" s="135"/>
      <c r="K12" s="135"/>
    </row>
    <row r="13" spans="1:11" ht="14.1" customHeight="1" x14ac:dyDescent="0.15">
      <c r="E13" s="136"/>
      <c r="F13" s="136"/>
      <c r="G13" s="136"/>
      <c r="H13" s="136"/>
      <c r="I13" s="136"/>
      <c r="J13" s="136"/>
      <c r="K13" s="136"/>
    </row>
    <row r="14" spans="1:11" ht="28.35" customHeight="1" x14ac:dyDescent="0.15">
      <c r="J14" s="41"/>
    </row>
    <row r="15" spans="1:11" ht="28.35" customHeight="1" x14ac:dyDescent="0.15"/>
    <row r="16" spans="1:11" ht="28.35" customHeight="1" x14ac:dyDescent="0.15">
      <c r="A16" s="83"/>
      <c r="B16" s="55">
        <f>'入力（☆使い方説明☆）'!G19</f>
        <v>46234</v>
      </c>
      <c r="C16" s="129" t="s">
        <v>44</v>
      </c>
      <c r="D16" s="129"/>
      <c r="E16" s="129"/>
      <c r="F16" s="129"/>
      <c r="G16" s="129"/>
      <c r="H16" s="129"/>
      <c r="I16" s="129"/>
      <c r="J16" s="129"/>
      <c r="K16" s="129"/>
    </row>
    <row r="17" spans="1:11" ht="22.5" customHeight="1" thickBot="1" x14ac:dyDescent="0.2">
      <c r="G17" s="42"/>
      <c r="H17" s="42"/>
    </row>
    <row r="18" spans="1:11" ht="34.5" customHeight="1" x14ac:dyDescent="0.15">
      <c r="A18" s="127" t="s">
        <v>88</v>
      </c>
      <c r="B18" s="124"/>
      <c r="C18" s="124"/>
      <c r="D18" s="124"/>
      <c r="E18" s="124"/>
      <c r="F18" s="128" t="s">
        <v>39</v>
      </c>
      <c r="G18" s="124"/>
      <c r="H18" s="124" t="s">
        <v>40</v>
      </c>
      <c r="I18" s="124"/>
      <c r="J18" s="124" t="s">
        <v>91</v>
      </c>
      <c r="K18" s="125"/>
    </row>
    <row r="19" spans="1:11" ht="45.75" customHeight="1" x14ac:dyDescent="0.15">
      <c r="A19" s="122" t="s">
        <v>36</v>
      </c>
      <c r="B19" s="123"/>
      <c r="C19" s="119" t="s">
        <v>37</v>
      </c>
      <c r="D19" s="119"/>
      <c r="E19" s="119"/>
      <c r="F19" s="106" cm="1">
        <f t="array" ref="F19">SUMPRODUCT(
    ('(北部)ｹｱ名簿'!B9:B64="A") *
    ('(北部)ｹｱ名簿'!C9:C64="従前") *
    ('(北部)ｹｱ名簿'!G9:G64&lt;&gt;"〇") *
    ('(北部)ｹｱ名簿'!H9:H64="〇") *
    ('(北部)ｹｱ名簿'!I9:I64&lt;&gt;"〇")
)</f>
        <v>0</v>
      </c>
      <c r="G19" s="106"/>
      <c r="H19" s="106" cm="1">
        <f t="array" ref="H19">SUMPRODUCT(
    ('(北部)ｹｱ名簿'!B9:B64="A") *
    ('(北部)ｹｱ名簿'!C9:C64="A") *
    ('(北部)ｹｱ名簿'!G9:G64&lt;&gt;"〇") *
    ('(北部)ｹｱ名簿'!H9:H64="〇") *
    ('(北部)ｹｱ名簿'!I9:I64&lt;&gt;"〇")
)</f>
        <v>0</v>
      </c>
      <c r="I19" s="106"/>
      <c r="J19" s="107">
        <f>SUM(F19:I19)</f>
        <v>0</v>
      </c>
      <c r="K19" s="108"/>
    </row>
    <row r="20" spans="1:11" ht="45.75" customHeight="1" x14ac:dyDescent="0.15">
      <c r="A20" s="115" t="s">
        <v>43</v>
      </c>
      <c r="B20" s="116"/>
      <c r="C20" s="119" t="s">
        <v>85</v>
      </c>
      <c r="D20" s="119"/>
      <c r="E20" s="119"/>
      <c r="F20" s="106" cm="1">
        <f t="array" ref="F20">SUMPRODUCT(
    ('(北部)ｹｱ名簿'!B9:B64="A") *
    ('(北部)ｹｱ名簿'!C9:C64="従前") *
    ('(北部)ｹｱ名簿'!G9:G64="〇") *
    ('(北部)ｹｱ名簿'!H9:H64&lt;&gt;"〇") *
    ('(北部)ｹｱ名簿'!I9:I64&lt;&gt;"〇")
)</f>
        <v>0</v>
      </c>
      <c r="G20" s="106"/>
      <c r="H20" s="106" cm="1">
        <f t="array" ref="H20">SUMPRODUCT(
    ('(北部)ｹｱ名簿'!B9:B64="A") *
    ('(北部)ｹｱ名簿'!C9:C64="A") *
    ('(北部)ｹｱ名簿'!G9:G64="〇") *
    ('(北部)ｹｱ名簿'!H9:H64&lt;&gt;"〇") *
    ('(北部)ｹｱ名簿'!I9:I64&lt;&gt;"〇")
)</f>
        <v>0</v>
      </c>
      <c r="I20" s="106"/>
      <c r="J20" s="107">
        <f t="shared" ref="J20:J22" si="0">SUM(F20:I20)</f>
        <v>0</v>
      </c>
      <c r="K20" s="108"/>
    </row>
    <row r="21" spans="1:11" ht="45.75" customHeight="1" x14ac:dyDescent="0.15">
      <c r="A21" s="115"/>
      <c r="B21" s="116"/>
      <c r="C21" s="119" t="s">
        <v>86</v>
      </c>
      <c r="D21" s="119"/>
      <c r="E21" s="119"/>
      <c r="F21" s="106" cm="1">
        <f t="array" ref="F21">SUMPRODUCT(
    ('(北部)ｹｱ名簿'!B9:B64="A") *
    ('(北部)ｹｱ名簿'!C9:C64="従前") *
    ('(北部)ｹｱ名簿'!G9:G64&lt;&gt;"〇") *
    ('(北部)ｹｱ名簿'!H9:H64="〇") *
    ('(北部)ｹｱ名簿'!I9:I64="〇")
)</f>
        <v>0</v>
      </c>
      <c r="G21" s="106"/>
      <c r="H21" s="106" cm="1">
        <f t="array" ref="H21">SUMPRODUCT(
    ('(北部)ｹｱ名簿'!B9:B64="A") *
    ('(北部)ｹｱ名簿'!C9:C64="A") *
    ('(北部)ｹｱ名簿'!G9:G64&lt;&gt;"〇") *
    ('(北部)ｹｱ名簿'!H9:H64="〇") *
    ('(北部)ｹｱ名簿'!I9:I64="〇")
)</f>
        <v>0</v>
      </c>
      <c r="I21" s="106"/>
      <c r="J21" s="107">
        <f t="shared" si="0"/>
        <v>0</v>
      </c>
      <c r="K21" s="108"/>
    </row>
    <row r="22" spans="1:11" ht="45.75" customHeight="1" x14ac:dyDescent="0.15">
      <c r="A22" s="117"/>
      <c r="B22" s="118"/>
      <c r="C22" s="119" t="s">
        <v>87</v>
      </c>
      <c r="D22" s="119"/>
      <c r="E22" s="119"/>
      <c r="F22" s="106" cm="1">
        <f t="array" ref="F22">SUMPRODUCT(
    ('(北部)ｹｱ名簿'!B9:B64="A") *
    ('(北部)ｹｱ名簿'!C9:C64="従前") *
    ('(北部)ｹｱ名簿'!G9:G64="〇") *
    ('(北部)ｹｱ名簿'!H9:H64&lt;&gt;"〇") *
    ('(北部)ｹｱ名簿'!I9:I64="〇")
)</f>
        <v>0</v>
      </c>
      <c r="G22" s="106"/>
      <c r="H22" s="106" cm="1">
        <f t="array" ref="H22">SUMPRODUCT(
    ('(北部)ｹｱ名簿'!B9:B64="A") *
    ('(北部)ｹｱ名簿'!C9:C64="A") *
    ('(北部)ｹｱ名簿'!G9:G64="〇") *
    ('(北部)ｹｱ名簿'!H9:H64&lt;&gt;"〇") *
    ('(北部)ｹｱ名簿'!I9:I64="〇")
)</f>
        <v>0</v>
      </c>
      <c r="I22" s="106"/>
      <c r="J22" s="107">
        <f t="shared" si="0"/>
        <v>0</v>
      </c>
      <c r="K22" s="108"/>
    </row>
    <row r="23" spans="1:11" ht="40.5" customHeight="1" thickBot="1" x14ac:dyDescent="0.2">
      <c r="A23" s="113" t="s">
        <v>90</v>
      </c>
      <c r="B23" s="114"/>
      <c r="C23" s="112" t="s">
        <v>38</v>
      </c>
      <c r="D23" s="112"/>
      <c r="E23" s="112"/>
      <c r="F23" s="158" cm="1">
        <f t="array" ref="F23">SUMPRODUCT(('(中央)ｹｱ名簿'!B9:B64="C")*('(中央)ｹｱ名簿'!G9:H64="〇"))</f>
        <v>0</v>
      </c>
      <c r="G23" s="158"/>
      <c r="H23" s="158"/>
      <c r="I23" s="158"/>
      <c r="J23" s="158"/>
      <c r="K23" s="159"/>
    </row>
    <row r="24" spans="1:11" ht="40.5" customHeight="1" thickBot="1" x14ac:dyDescent="0.2">
      <c r="A24" s="132" t="s">
        <v>89</v>
      </c>
      <c r="B24" s="133"/>
      <c r="C24" s="133"/>
      <c r="D24" s="133"/>
      <c r="E24" s="134"/>
      <c r="F24" s="130">
        <f>J19+J20+J21+J22+F23</f>
        <v>0</v>
      </c>
      <c r="G24" s="130"/>
      <c r="H24" s="130"/>
      <c r="I24" s="130"/>
      <c r="J24" s="130"/>
      <c r="K24" s="131"/>
    </row>
    <row r="25" spans="1:11" ht="36.75" customHeight="1" x14ac:dyDescent="0.15">
      <c r="B25" s="105" t="s">
        <v>41</v>
      </c>
      <c r="C25" s="105"/>
      <c r="D25" s="105"/>
      <c r="E25" s="105"/>
      <c r="F25" s="105"/>
      <c r="G25" s="105"/>
      <c r="H25" s="105"/>
      <c r="I25" s="105"/>
      <c r="J25" s="105"/>
      <c r="K25" s="105"/>
    </row>
    <row r="26" spans="1:11" ht="22.5" customHeight="1" x14ac:dyDescent="0.15">
      <c r="B26" s="104" t="s">
        <v>42</v>
      </c>
      <c r="C26" s="104"/>
      <c r="D26" s="104"/>
      <c r="E26" s="104"/>
      <c r="F26" s="104"/>
      <c r="G26" s="104"/>
      <c r="H26" s="104"/>
      <c r="I26" s="104"/>
    </row>
    <row r="27" spans="1:11" ht="28.35" customHeight="1" x14ac:dyDescent="0.15"/>
    <row r="28" spans="1:11" ht="28.35" customHeight="1" x14ac:dyDescent="0.15"/>
  </sheetData>
  <mergeCells count="34">
    <mergeCell ref="A23:B23"/>
    <mergeCell ref="C23:E23"/>
    <mergeCell ref="F23:K23"/>
    <mergeCell ref="A24:E24"/>
    <mergeCell ref="F24:K24"/>
    <mergeCell ref="A3:K3"/>
    <mergeCell ref="H5:K5"/>
    <mergeCell ref="B8:G8"/>
    <mergeCell ref="E12:K13"/>
    <mergeCell ref="C16:K16"/>
    <mergeCell ref="C22:E22"/>
    <mergeCell ref="F22:G22"/>
    <mergeCell ref="H22:I22"/>
    <mergeCell ref="J22:K22"/>
    <mergeCell ref="A18:E18"/>
    <mergeCell ref="F18:G18"/>
    <mergeCell ref="H18:I18"/>
    <mergeCell ref="J18:K18"/>
    <mergeCell ref="B25:K25"/>
    <mergeCell ref="B26:I26"/>
    <mergeCell ref="A19:B19"/>
    <mergeCell ref="C19:E19"/>
    <mergeCell ref="F19:G19"/>
    <mergeCell ref="H19:I19"/>
    <mergeCell ref="J19:K19"/>
    <mergeCell ref="A20:B22"/>
    <mergeCell ref="C20:E20"/>
    <mergeCell ref="F20:G20"/>
    <mergeCell ref="H20:I20"/>
    <mergeCell ref="J20:K20"/>
    <mergeCell ref="C21:E21"/>
    <mergeCell ref="F21:G21"/>
    <mergeCell ref="H21:I21"/>
    <mergeCell ref="J21:K21"/>
  </mergeCells>
  <phoneticPr fontId="1"/>
  <conditionalFormatting sqref="C1">
    <cfRule type="containsText" dxfId="13" priority="7" operator="containsText" text="係">
      <formula>NOT(ISERROR(SEARCH("係",C1)))</formula>
    </cfRule>
  </conditionalFormatting>
  <conditionalFormatting sqref="D1">
    <cfRule type="containsText" dxfId="12" priority="6" operator="containsText" text="係　長">
      <formula>NOT(ISERROR(SEARCH("係　長",D1)))</formula>
    </cfRule>
  </conditionalFormatting>
  <conditionalFormatting sqref="E1">
    <cfRule type="containsText" dxfId="11" priority="5" operator="containsText" text="係長">
      <formula>NOT(ISERROR(SEARCH("係長",E1)))</formula>
    </cfRule>
  </conditionalFormatting>
  <conditionalFormatting sqref="F1">
    <cfRule type="containsText" dxfId="10" priority="4" operator="containsText" text="課長補佐">
      <formula>NOT(ISERROR(SEARCH("課長補佐",F1)))</formula>
    </cfRule>
  </conditionalFormatting>
  <conditionalFormatting sqref="G1">
    <cfRule type="containsText" dxfId="9" priority="3" operator="containsText" text="課　長">
      <formula>NOT(ISERROR(SEARCH("課　長",G1)))</formula>
    </cfRule>
  </conditionalFormatting>
  <conditionalFormatting sqref="H1">
    <cfRule type="containsText" dxfId="8" priority="2" operator="containsText" text="副部長">
      <formula>NOT(ISERROR(SEARCH("副部長",H1)))</formula>
    </cfRule>
  </conditionalFormatting>
  <conditionalFormatting sqref="I1">
    <cfRule type="containsText" dxfId="7" priority="1" operator="containsText" text="部長">
      <formula>NOT(ISERROR(SEARCH("部長",I1)))</formula>
    </cfRule>
  </conditionalFormatting>
  <pageMargins left="0.70866141732283472" right="0.78740157480314965" top="0.78740157480314965" bottom="0.59055118110236227" header="0.31496062992125984" footer="0.31496062992125984"/>
  <pageSetup paperSize="9" scale="9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BACF9-7EDB-4067-A14E-90EFF55443B8}">
  <dimension ref="A1:M29"/>
  <sheetViews>
    <sheetView view="pageBreakPreview" topLeftCell="A15" zoomScale="110" zoomScaleNormal="100" zoomScaleSheetLayoutView="110" workbookViewId="0">
      <selection activeCell="P27" sqref="P27"/>
    </sheetView>
  </sheetViews>
  <sheetFormatPr defaultColWidth="9" defaultRowHeight="13.5" x14ac:dyDescent="0.15"/>
  <cols>
    <col min="1" max="1" width="8.625" style="39" customWidth="1"/>
    <col min="2" max="2" width="11.5" style="39" customWidth="1"/>
    <col min="3" max="3" width="17" style="39" customWidth="1"/>
    <col min="4" max="4" width="6.125" style="39" customWidth="1"/>
    <col min="5" max="5" width="7.75" style="39" customWidth="1"/>
    <col min="6" max="6" width="2.625" style="39" customWidth="1"/>
    <col min="7" max="7" width="5" style="39" customWidth="1"/>
    <col min="8" max="8" width="8.75" style="39" customWidth="1"/>
    <col min="9" max="9" width="15.25" style="39" customWidth="1"/>
    <col min="10" max="10" width="4.875" style="39" customWidth="1"/>
    <col min="11" max="16384" width="9" style="39"/>
  </cols>
  <sheetData>
    <row r="1" spans="1:10" ht="28.35" customHeight="1" x14ac:dyDescent="0.15">
      <c r="A1" s="37" t="s">
        <v>26</v>
      </c>
      <c r="B1" s="37"/>
      <c r="C1" s="38"/>
      <c r="D1" s="38"/>
      <c r="E1" s="38"/>
      <c r="F1" s="38"/>
      <c r="G1" s="38"/>
      <c r="H1" s="38"/>
      <c r="I1" s="38"/>
    </row>
    <row r="2" spans="1:10" ht="28.35" customHeight="1" x14ac:dyDescent="0.15">
      <c r="A2" s="37"/>
      <c r="B2" s="37"/>
      <c r="C2" s="38"/>
      <c r="D2" s="38"/>
      <c r="E2" s="38"/>
      <c r="F2" s="38"/>
      <c r="G2" s="38"/>
      <c r="H2" s="38"/>
      <c r="I2" s="38"/>
    </row>
    <row r="3" spans="1:10" ht="42.6" customHeight="1" x14ac:dyDescent="0.15"/>
    <row r="4" spans="1:10" ht="28.35" customHeight="1" x14ac:dyDescent="0.15">
      <c r="H4" s="144">
        <f>'入力（☆使い方説明☆）'!G20</f>
        <v>0</v>
      </c>
      <c r="I4" s="144"/>
      <c r="J4" s="144"/>
    </row>
    <row r="5" spans="1:10" ht="14.1" customHeight="1" x14ac:dyDescent="0.15"/>
    <row r="6" spans="1:10" ht="28.35" customHeight="1" x14ac:dyDescent="0.15">
      <c r="A6" s="39" t="s">
        <v>55</v>
      </c>
      <c r="B6" s="39" t="s">
        <v>72</v>
      </c>
    </row>
    <row r="7" spans="1:10" ht="28.35" customHeight="1" x14ac:dyDescent="0.15">
      <c r="B7" s="39" t="s">
        <v>77</v>
      </c>
    </row>
    <row r="8" spans="1:10" ht="28.35" customHeight="1" x14ac:dyDescent="0.15"/>
    <row r="9" spans="1:10" ht="28.35" customHeight="1" x14ac:dyDescent="0.15">
      <c r="D9" s="39" t="s">
        <v>21</v>
      </c>
    </row>
    <row r="10" spans="1:10" ht="19.7" customHeight="1" x14ac:dyDescent="0.15">
      <c r="D10" s="39" t="s">
        <v>20</v>
      </c>
      <c r="F10" s="84"/>
      <c r="G10" s="157">
        <f>'入力（☆使い方説明☆）'!C10</f>
        <v>0</v>
      </c>
      <c r="H10" s="157"/>
      <c r="I10" s="157"/>
    </row>
    <row r="11" spans="1:10" ht="19.7" customHeight="1" x14ac:dyDescent="0.15">
      <c r="D11" s="39" t="s">
        <v>19</v>
      </c>
      <c r="E11" s="149">
        <f>'入力（☆使い方説明☆）'!C13</f>
        <v>0</v>
      </c>
      <c r="F11" s="149"/>
      <c r="G11" s="149"/>
      <c r="H11" s="149"/>
      <c r="I11" s="149"/>
    </row>
    <row r="12" spans="1:10" ht="19.5" customHeight="1" x14ac:dyDescent="0.15">
      <c r="E12" s="149" t="str">
        <f>IF('入力（☆使い方説明☆）'!C14="","",'入力（☆使い方説明☆）'!C14)</f>
        <v/>
      </c>
      <c r="F12" s="149"/>
      <c r="G12" s="149"/>
      <c r="H12" s="149"/>
      <c r="I12" s="149"/>
    </row>
    <row r="13" spans="1:10" ht="28.35" customHeight="1" x14ac:dyDescent="0.15">
      <c r="D13" s="39" t="s">
        <v>18</v>
      </c>
      <c r="E13" s="150">
        <f>'入力（☆使い方説明☆）'!C16</f>
        <v>0</v>
      </c>
      <c r="F13" s="150"/>
      <c r="G13" s="150"/>
      <c r="H13" s="150"/>
      <c r="I13" s="150"/>
    </row>
    <row r="14" spans="1:10" ht="28.35" customHeight="1" x14ac:dyDescent="0.15">
      <c r="E14" s="149" t="str">
        <f>IF('入力（☆使い方説明☆）'!C17=0,"",'入力（☆使い方説明☆）'!C17)</f>
        <v/>
      </c>
      <c r="F14" s="149"/>
      <c r="G14" s="149"/>
      <c r="H14" s="149"/>
      <c r="I14" s="149"/>
    </row>
    <row r="15" spans="1:10" ht="28.35" customHeight="1" x14ac:dyDescent="0.15">
      <c r="E15" s="39" t="s">
        <v>60</v>
      </c>
      <c r="I15" s="41"/>
    </row>
    <row r="16" spans="1:10" ht="28.35" customHeight="1" x14ac:dyDescent="0.15">
      <c r="A16" s="39" t="s">
        <v>17</v>
      </c>
    </row>
    <row r="17" spans="1:13" ht="19.7" customHeight="1" x14ac:dyDescent="0.15">
      <c r="M17" s="42"/>
    </row>
    <row r="18" spans="1:13" ht="28.35" customHeight="1" x14ac:dyDescent="0.15">
      <c r="A18" s="43" t="s">
        <v>59</v>
      </c>
      <c r="B18" s="137">
        <f>'入力（☆使い方説明☆）'!B6</f>
        <v>0</v>
      </c>
      <c r="C18" s="137"/>
      <c r="D18" s="137"/>
    </row>
    <row r="19" spans="1:13" ht="36.75" customHeight="1" thickBot="1" x14ac:dyDescent="0.2">
      <c r="G19" s="44"/>
      <c r="H19" s="44"/>
    </row>
    <row r="20" spans="1:13" ht="31.35" customHeight="1" x14ac:dyDescent="0.15">
      <c r="A20" s="45" t="s">
        <v>16</v>
      </c>
      <c r="B20" s="46"/>
      <c r="C20" s="47"/>
      <c r="D20" s="48" t="s">
        <v>15</v>
      </c>
      <c r="E20" s="47"/>
      <c r="F20" s="47"/>
      <c r="G20" s="48" t="s">
        <v>14</v>
      </c>
      <c r="H20" s="49"/>
      <c r="I20" s="140" t="s">
        <v>13</v>
      </c>
      <c r="J20" s="141"/>
    </row>
    <row r="21" spans="1:13" ht="31.35" customHeight="1" x14ac:dyDescent="0.15">
      <c r="A21" s="21"/>
      <c r="B21" s="22"/>
      <c r="C21" s="87" t="s">
        <v>84</v>
      </c>
      <c r="D21" s="23">
        <v>4604</v>
      </c>
      <c r="E21" s="24"/>
      <c r="F21" s="24"/>
      <c r="G21" s="138">
        <f>'(北部)ｹｱ報告書'!J19</f>
        <v>0</v>
      </c>
      <c r="H21" s="139"/>
      <c r="I21" s="142">
        <f>IF(G21="","",SUMPRODUCT(D21,G21))</f>
        <v>0</v>
      </c>
      <c r="J21" s="143"/>
    </row>
    <row r="22" spans="1:13" ht="31.35" customHeight="1" x14ac:dyDescent="0.15">
      <c r="A22" s="25" t="s">
        <v>27</v>
      </c>
      <c r="B22" s="26"/>
      <c r="C22" s="52" t="s">
        <v>81</v>
      </c>
      <c r="D22" s="27">
        <v>7739</v>
      </c>
      <c r="E22" s="28"/>
      <c r="F22" s="28"/>
      <c r="G22" s="138">
        <f>'(北部)ｹｱ報告書'!J20</f>
        <v>0</v>
      </c>
      <c r="H22" s="139"/>
      <c r="I22" s="142">
        <f>IF(G22="","",SUMPRODUCT(D22,G22))</f>
        <v>0</v>
      </c>
      <c r="J22" s="143"/>
    </row>
    <row r="23" spans="1:13" ht="31.35" customHeight="1" x14ac:dyDescent="0.15">
      <c r="A23" s="29"/>
      <c r="B23" s="26"/>
      <c r="C23" s="86" t="s">
        <v>82</v>
      </c>
      <c r="D23" s="27">
        <v>7739</v>
      </c>
      <c r="E23" s="28"/>
      <c r="F23" s="28"/>
      <c r="G23" s="138">
        <f>'(北部)ｹｱ報告書'!J21</f>
        <v>0</v>
      </c>
      <c r="H23" s="139"/>
      <c r="I23" s="142">
        <f>IF(G23="","",SUMPRODUCT(D23,G23))</f>
        <v>0</v>
      </c>
      <c r="J23" s="143"/>
    </row>
    <row r="24" spans="1:13" ht="31.35" customHeight="1" x14ac:dyDescent="0.15">
      <c r="A24" s="30"/>
      <c r="B24" s="31"/>
      <c r="C24" s="85" t="s">
        <v>83</v>
      </c>
      <c r="D24" s="27">
        <v>10863</v>
      </c>
      <c r="E24" s="28"/>
      <c r="F24" s="28"/>
      <c r="G24" s="138">
        <f>'(北部)ｹｱ報告書'!J22</f>
        <v>0</v>
      </c>
      <c r="H24" s="139"/>
      <c r="I24" s="142">
        <f>IF(G24="","",SUMPRODUCT(D24,G24))</f>
        <v>0</v>
      </c>
      <c r="J24" s="143"/>
    </row>
    <row r="25" spans="1:13" ht="31.35" customHeight="1" thickBot="1" x14ac:dyDescent="0.2">
      <c r="A25" s="32" t="s">
        <v>28</v>
      </c>
      <c r="B25" s="33"/>
      <c r="C25" s="88" t="s">
        <v>84</v>
      </c>
      <c r="D25" s="34">
        <v>4604</v>
      </c>
      <c r="E25" s="35"/>
      <c r="F25" s="36"/>
      <c r="G25" s="160">
        <f>'(北部)ｹｱ報告書'!F23</f>
        <v>0</v>
      </c>
      <c r="H25" s="161"/>
      <c r="I25" s="162">
        <f>IF(G25="","",SUMPRODUCT(D25,G25))</f>
        <v>0</v>
      </c>
      <c r="J25" s="163"/>
    </row>
    <row r="26" spans="1:13" ht="31.35" customHeight="1" x14ac:dyDescent="0.15">
      <c r="A26" s="50"/>
      <c r="B26" s="42"/>
      <c r="C26" s="42"/>
      <c r="D26" s="42"/>
      <c r="E26" s="42"/>
      <c r="F26" s="42"/>
      <c r="G26" s="45" t="s">
        <v>12</v>
      </c>
      <c r="H26" s="46"/>
      <c r="I26" s="153">
        <f>SUM(I21:I25)</f>
        <v>0</v>
      </c>
      <c r="J26" s="154"/>
    </row>
    <row r="27" spans="1:13" ht="28.35" customHeight="1" thickBot="1" x14ac:dyDescent="0.2">
      <c r="A27" s="51"/>
      <c r="G27" s="147" t="s">
        <v>58</v>
      </c>
      <c r="H27" s="148"/>
      <c r="I27" s="155">
        <f>IF(G21="","",ROUNDDOWN(I26*10/110,0))</f>
        <v>0</v>
      </c>
      <c r="J27" s="156"/>
    </row>
    <row r="28" spans="1:13" ht="22.5" customHeight="1" x14ac:dyDescent="0.15">
      <c r="A28" s="39" t="s">
        <v>57</v>
      </c>
    </row>
    <row r="29" spans="1:13" ht="28.35" customHeight="1" x14ac:dyDescent="0.15">
      <c r="A29" s="39" t="s">
        <v>70</v>
      </c>
    </row>
  </sheetData>
  <mergeCells count="21">
    <mergeCell ref="E14:I14"/>
    <mergeCell ref="H4:J4"/>
    <mergeCell ref="G10:I10"/>
    <mergeCell ref="E11:I11"/>
    <mergeCell ref="E12:I12"/>
    <mergeCell ref="E13:I13"/>
    <mergeCell ref="B18:D18"/>
    <mergeCell ref="I20:J20"/>
    <mergeCell ref="G21:H21"/>
    <mergeCell ref="I21:J21"/>
    <mergeCell ref="G22:H22"/>
    <mergeCell ref="I22:J22"/>
    <mergeCell ref="I26:J26"/>
    <mergeCell ref="G27:H27"/>
    <mergeCell ref="I27:J27"/>
    <mergeCell ref="G23:H23"/>
    <mergeCell ref="I23:J23"/>
    <mergeCell ref="G24:H24"/>
    <mergeCell ref="I24:J24"/>
    <mergeCell ref="G25:H25"/>
    <mergeCell ref="I25:J25"/>
  </mergeCells>
  <phoneticPr fontId="1"/>
  <pageMargins left="0.70866141732283472" right="0.78740157480314965" top="0.78740157480314965" bottom="0.59055118110236227" header="0.31496062992125984" footer="0.31496062992125984"/>
  <pageSetup paperSize="9" orientation="portrait" horizontalDpi="4294967293" verticalDpi="4294967293"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D578F-4F86-4A37-A864-CF7265124B81}">
  <sheetPr>
    <tabColor rgb="FFFFFF00"/>
  </sheetPr>
  <dimension ref="A1:L64"/>
  <sheetViews>
    <sheetView view="pageBreakPreview" topLeftCell="A12" zoomScale="85" zoomScaleNormal="100" zoomScaleSheetLayoutView="85" workbookViewId="0">
      <selection activeCell="F55" sqref="F55"/>
    </sheetView>
  </sheetViews>
  <sheetFormatPr defaultColWidth="4.875" defaultRowHeight="13.5" x14ac:dyDescent="0.15"/>
  <cols>
    <col min="1" max="1" width="4.375" style="39" customWidth="1"/>
    <col min="2" max="2" width="5.625" style="39" customWidth="1"/>
    <col min="3" max="3" width="8.375" style="39" customWidth="1"/>
    <col min="4" max="4" width="14.125" style="39" customWidth="1"/>
    <col min="5" max="5" width="24" style="39" customWidth="1"/>
    <col min="6" max="6" width="11.125" style="39" customWidth="1"/>
    <col min="7" max="7" width="11" style="39" customWidth="1"/>
    <col min="8" max="8" width="9.625" style="39" customWidth="1"/>
    <col min="9" max="9" width="11.375" style="39" customWidth="1"/>
    <col min="10" max="10" width="9.75" style="39" customWidth="1"/>
    <col min="11" max="11" width="14.375" style="39" customWidth="1"/>
    <col min="12" max="16384" width="4.875" style="39"/>
  </cols>
  <sheetData>
    <row r="1" spans="1:12" ht="19.7" customHeight="1" x14ac:dyDescent="0.15">
      <c r="K1" s="56" t="s">
        <v>73</v>
      </c>
    </row>
    <row r="2" spans="1:12" ht="19.7" customHeight="1" x14ac:dyDescent="0.15">
      <c r="J2" s="57"/>
      <c r="K2" s="56" t="s">
        <v>53</v>
      </c>
    </row>
    <row r="3" spans="1:12" ht="19.7" customHeight="1" x14ac:dyDescent="0.15">
      <c r="J3" s="57"/>
      <c r="K3" s="56" t="s">
        <v>74</v>
      </c>
    </row>
    <row r="4" spans="1:12" s="60" customFormat="1" ht="28.35" customHeight="1" x14ac:dyDescent="0.15">
      <c r="A4" s="58" t="s">
        <v>68</v>
      </c>
      <c r="B4" s="58"/>
      <c r="C4" s="58"/>
      <c r="D4" s="59"/>
      <c r="E4" s="59"/>
      <c r="F4" s="59"/>
      <c r="G4" s="59"/>
      <c r="H4" s="59"/>
      <c r="I4" s="59"/>
      <c r="J4" s="59"/>
      <c r="K4" s="59"/>
    </row>
    <row r="5" spans="1:12" s="60" customFormat="1" ht="22.5" customHeight="1" x14ac:dyDescent="0.15">
      <c r="D5" s="61"/>
      <c r="E5" s="62" t="s">
        <v>10</v>
      </c>
      <c r="F5" s="61"/>
      <c r="G5" s="61"/>
      <c r="H5" s="61"/>
      <c r="I5" s="61"/>
      <c r="J5" s="61"/>
      <c r="K5" s="61"/>
    </row>
    <row r="6" spans="1:12" ht="24" customHeight="1" x14ac:dyDescent="0.15">
      <c r="A6" s="63" t="s">
        <v>4</v>
      </c>
      <c r="B6" s="63"/>
      <c r="C6" s="63"/>
      <c r="D6" s="64">
        <f>'入力（☆使い方説明☆）'!E24</f>
        <v>7</v>
      </c>
      <c r="E6" s="63" t="s">
        <v>11</v>
      </c>
      <c r="F6" s="65" t="s">
        <v>5</v>
      </c>
      <c r="G6" s="103">
        <f>'入力（☆使い方説明☆）'!B6</f>
        <v>0</v>
      </c>
      <c r="H6" s="103"/>
      <c r="I6" s="103"/>
      <c r="J6" s="103"/>
      <c r="K6" s="103"/>
      <c r="L6" s="103"/>
    </row>
    <row r="7" spans="1:12" ht="7.5" customHeight="1" x14ac:dyDescent="0.15">
      <c r="A7" s="66"/>
      <c r="B7" s="66"/>
      <c r="C7" s="66"/>
      <c r="D7" s="67"/>
      <c r="E7" s="67"/>
      <c r="F7" s="67"/>
      <c r="G7" s="67"/>
      <c r="H7" s="67"/>
      <c r="I7" s="67"/>
      <c r="J7" s="67"/>
      <c r="K7" s="67"/>
    </row>
    <row r="8" spans="1:12" ht="55.5" customHeight="1" x14ac:dyDescent="0.15">
      <c r="A8" s="68"/>
      <c r="B8" s="69" t="s">
        <v>3</v>
      </c>
      <c r="C8" s="69" t="s">
        <v>25</v>
      </c>
      <c r="D8" s="70" t="s">
        <v>8</v>
      </c>
      <c r="E8" s="71" t="s">
        <v>2</v>
      </c>
      <c r="F8" s="72" t="s">
        <v>7</v>
      </c>
      <c r="G8" s="73" t="s">
        <v>69</v>
      </c>
      <c r="H8" s="74" t="s">
        <v>0</v>
      </c>
      <c r="I8" s="89" t="s">
        <v>9</v>
      </c>
      <c r="J8" s="75" t="s">
        <v>6</v>
      </c>
      <c r="K8" s="71" t="s">
        <v>1</v>
      </c>
    </row>
    <row r="9" spans="1:12" ht="33" customHeight="1" x14ac:dyDescent="0.15">
      <c r="A9" s="76">
        <v>1</v>
      </c>
      <c r="B9" s="77"/>
      <c r="C9" s="77"/>
      <c r="D9" s="81"/>
      <c r="E9" s="78"/>
      <c r="F9" s="79"/>
      <c r="G9" s="78"/>
      <c r="H9" s="79"/>
      <c r="I9" s="80"/>
      <c r="J9" s="79"/>
      <c r="K9" s="80"/>
    </row>
    <row r="10" spans="1:12" ht="33" customHeight="1" x14ac:dyDescent="0.15">
      <c r="A10" s="76">
        <v>2</v>
      </c>
      <c r="B10" s="77"/>
      <c r="C10" s="77"/>
      <c r="D10" s="81"/>
      <c r="E10" s="78"/>
      <c r="F10" s="79"/>
      <c r="G10" s="78"/>
      <c r="H10" s="79"/>
      <c r="I10" s="80"/>
      <c r="J10" s="79"/>
      <c r="K10" s="80"/>
    </row>
    <row r="11" spans="1:12" ht="33" customHeight="1" x14ac:dyDescent="0.15">
      <c r="A11" s="76">
        <v>3</v>
      </c>
      <c r="B11" s="77"/>
      <c r="C11" s="77"/>
      <c r="D11" s="81"/>
      <c r="E11" s="78"/>
      <c r="F11" s="79"/>
      <c r="G11" s="78"/>
      <c r="H11" s="79"/>
      <c r="I11" s="78"/>
      <c r="J11" s="79"/>
      <c r="K11" s="80"/>
    </row>
    <row r="12" spans="1:12" ht="33" customHeight="1" x14ac:dyDescent="0.15">
      <c r="A12" s="76">
        <v>4</v>
      </c>
      <c r="B12" s="77"/>
      <c r="C12" s="77"/>
      <c r="D12" s="81"/>
      <c r="E12" s="78"/>
      <c r="F12" s="79"/>
      <c r="G12" s="78"/>
      <c r="H12" s="79"/>
      <c r="I12" s="80"/>
      <c r="J12" s="79"/>
      <c r="K12" s="80"/>
    </row>
    <row r="13" spans="1:12" ht="33" customHeight="1" x14ac:dyDescent="0.15">
      <c r="A13" s="76">
        <v>5</v>
      </c>
      <c r="B13" s="77"/>
      <c r="C13" s="77"/>
      <c r="D13" s="81"/>
      <c r="E13" s="78"/>
      <c r="F13" s="79"/>
      <c r="G13" s="78"/>
      <c r="H13" s="79"/>
      <c r="I13" s="80"/>
      <c r="J13" s="79"/>
      <c r="K13" s="82"/>
    </row>
    <row r="14" spans="1:12" ht="33" customHeight="1" x14ac:dyDescent="0.15">
      <c r="A14" s="76">
        <v>6</v>
      </c>
      <c r="B14" s="77"/>
      <c r="C14" s="77"/>
      <c r="D14" s="81"/>
      <c r="E14" s="78"/>
      <c r="F14" s="79"/>
      <c r="G14" s="78"/>
      <c r="H14" s="79"/>
      <c r="I14" s="80"/>
      <c r="J14" s="79"/>
      <c r="K14" s="80"/>
    </row>
    <row r="15" spans="1:12" ht="33" customHeight="1" x14ac:dyDescent="0.15">
      <c r="A15" s="76">
        <v>7</v>
      </c>
      <c r="B15" s="77"/>
      <c r="C15" s="77"/>
      <c r="D15" s="81"/>
      <c r="E15" s="78"/>
      <c r="F15" s="79"/>
      <c r="G15" s="78"/>
      <c r="H15" s="79"/>
      <c r="I15" s="78"/>
      <c r="J15" s="79"/>
      <c r="K15" s="80"/>
    </row>
    <row r="16" spans="1:12" ht="33" customHeight="1" x14ac:dyDescent="0.15">
      <c r="A16" s="76">
        <v>8</v>
      </c>
      <c r="B16" s="77"/>
      <c r="C16" s="77"/>
      <c r="D16" s="81"/>
      <c r="E16" s="78"/>
      <c r="F16" s="79"/>
      <c r="G16" s="78"/>
      <c r="H16" s="79"/>
      <c r="I16" s="80"/>
      <c r="J16" s="79"/>
      <c r="K16" s="80"/>
    </row>
    <row r="17" spans="1:11" ht="33" customHeight="1" x14ac:dyDescent="0.15">
      <c r="A17" s="76">
        <v>9</v>
      </c>
      <c r="B17" s="77"/>
      <c r="C17" s="77"/>
      <c r="D17" s="81"/>
      <c r="E17" s="80"/>
      <c r="F17" s="79"/>
      <c r="G17" s="78"/>
      <c r="H17" s="79"/>
      <c r="I17" s="80"/>
      <c r="J17" s="79"/>
      <c r="K17" s="80"/>
    </row>
    <row r="18" spans="1:11" ht="33" customHeight="1" x14ac:dyDescent="0.15">
      <c r="A18" s="76">
        <v>10</v>
      </c>
      <c r="B18" s="77"/>
      <c r="C18" s="77"/>
      <c r="D18" s="81"/>
      <c r="E18" s="80"/>
      <c r="F18" s="79"/>
      <c r="G18" s="78"/>
      <c r="H18" s="79"/>
      <c r="I18" s="80"/>
      <c r="J18" s="79"/>
      <c r="K18" s="80"/>
    </row>
    <row r="19" spans="1:11" ht="33" customHeight="1" x14ac:dyDescent="0.15">
      <c r="A19" s="76">
        <v>11</v>
      </c>
      <c r="B19" s="77"/>
      <c r="C19" s="77"/>
      <c r="D19" s="81"/>
      <c r="E19" s="80"/>
      <c r="F19" s="79"/>
      <c r="G19" s="78"/>
      <c r="H19" s="79"/>
      <c r="I19" s="80"/>
      <c r="J19" s="79"/>
      <c r="K19" s="80"/>
    </row>
    <row r="20" spans="1:11" ht="33" customHeight="1" x14ac:dyDescent="0.15">
      <c r="A20" s="76">
        <v>12</v>
      </c>
      <c r="B20" s="77"/>
      <c r="C20" s="77"/>
      <c r="D20" s="81"/>
      <c r="E20" s="80"/>
      <c r="F20" s="79"/>
      <c r="G20" s="78"/>
      <c r="H20" s="79"/>
      <c r="I20" s="80"/>
      <c r="J20" s="79"/>
      <c r="K20" s="80"/>
    </row>
    <row r="21" spans="1:11" ht="33" customHeight="1" x14ac:dyDescent="0.15">
      <c r="A21" s="76">
        <v>13</v>
      </c>
      <c r="B21" s="77"/>
      <c r="C21" s="77"/>
      <c r="D21" s="81"/>
      <c r="E21" s="80"/>
      <c r="F21" s="79"/>
      <c r="G21" s="78"/>
      <c r="H21" s="79"/>
      <c r="I21" s="80"/>
      <c r="J21" s="79"/>
      <c r="K21" s="80"/>
    </row>
    <row r="22" spans="1:11" ht="33" customHeight="1" x14ac:dyDescent="0.15">
      <c r="A22" s="76">
        <v>14</v>
      </c>
      <c r="B22" s="77"/>
      <c r="C22" s="77"/>
      <c r="D22" s="81"/>
      <c r="E22" s="80"/>
      <c r="F22" s="79"/>
      <c r="G22" s="78"/>
      <c r="H22" s="79"/>
      <c r="I22" s="80"/>
      <c r="J22" s="79"/>
      <c r="K22" s="80"/>
    </row>
    <row r="23" spans="1:11" ht="33" customHeight="1" x14ac:dyDescent="0.15">
      <c r="A23" s="76">
        <v>15</v>
      </c>
      <c r="B23" s="77"/>
      <c r="C23" s="77"/>
      <c r="D23" s="81"/>
      <c r="E23" s="80"/>
      <c r="F23" s="79"/>
      <c r="G23" s="78"/>
      <c r="H23" s="79"/>
      <c r="I23" s="80"/>
      <c r="J23" s="79"/>
      <c r="K23" s="80"/>
    </row>
    <row r="24" spans="1:11" ht="33" customHeight="1" x14ac:dyDescent="0.15">
      <c r="A24" s="76">
        <v>16</v>
      </c>
      <c r="B24" s="77"/>
      <c r="C24" s="77"/>
      <c r="D24" s="81"/>
      <c r="E24" s="80"/>
      <c r="F24" s="79"/>
      <c r="G24" s="78"/>
      <c r="H24" s="79"/>
      <c r="I24" s="80"/>
      <c r="J24" s="79"/>
      <c r="K24" s="80"/>
    </row>
    <row r="25" spans="1:11" ht="33" customHeight="1" x14ac:dyDescent="0.15">
      <c r="A25" s="76">
        <v>17</v>
      </c>
      <c r="B25" s="77"/>
      <c r="C25" s="77"/>
      <c r="D25" s="81"/>
      <c r="E25" s="80"/>
      <c r="F25" s="79"/>
      <c r="G25" s="78"/>
      <c r="H25" s="79"/>
      <c r="I25" s="80"/>
      <c r="J25" s="79"/>
      <c r="K25" s="80"/>
    </row>
    <row r="26" spans="1:11" ht="33" customHeight="1" x14ac:dyDescent="0.15">
      <c r="A26" s="76">
        <v>18</v>
      </c>
      <c r="B26" s="77"/>
      <c r="C26" s="77"/>
      <c r="D26" s="81"/>
      <c r="E26" s="80"/>
      <c r="F26" s="79"/>
      <c r="G26" s="78"/>
      <c r="H26" s="79"/>
      <c r="I26" s="80"/>
      <c r="J26" s="79"/>
      <c r="K26" s="80"/>
    </row>
    <row r="27" spans="1:11" ht="33" customHeight="1" x14ac:dyDescent="0.15">
      <c r="A27" s="76">
        <v>19</v>
      </c>
      <c r="B27" s="77"/>
      <c r="C27" s="77"/>
      <c r="D27" s="81"/>
      <c r="E27" s="80"/>
      <c r="F27" s="79"/>
      <c r="G27" s="78"/>
      <c r="H27" s="79"/>
      <c r="I27" s="80"/>
      <c r="J27" s="79"/>
      <c r="K27" s="80"/>
    </row>
    <row r="28" spans="1:11" ht="33" customHeight="1" x14ac:dyDescent="0.15">
      <c r="A28" s="76">
        <v>20</v>
      </c>
      <c r="B28" s="77"/>
      <c r="C28" s="77"/>
      <c r="D28" s="81"/>
      <c r="E28" s="80"/>
      <c r="F28" s="79"/>
      <c r="G28" s="78"/>
      <c r="H28" s="79"/>
      <c r="I28" s="80"/>
      <c r="J28" s="79"/>
      <c r="K28" s="80"/>
    </row>
    <row r="29" spans="1:11" ht="33" customHeight="1" x14ac:dyDescent="0.15">
      <c r="A29" s="76">
        <v>21</v>
      </c>
      <c r="B29" s="77"/>
      <c r="C29" s="77"/>
      <c r="D29" s="81"/>
      <c r="E29" s="80"/>
      <c r="F29" s="79"/>
      <c r="G29" s="78"/>
      <c r="H29" s="79"/>
      <c r="I29" s="80"/>
      <c r="J29" s="79"/>
      <c r="K29" s="80"/>
    </row>
    <row r="30" spans="1:11" ht="33" customHeight="1" x14ac:dyDescent="0.15">
      <c r="A30" s="76">
        <v>22</v>
      </c>
      <c r="B30" s="77"/>
      <c r="C30" s="77"/>
      <c r="D30" s="81"/>
      <c r="E30" s="80"/>
      <c r="F30" s="79"/>
      <c r="G30" s="78"/>
      <c r="H30" s="79"/>
      <c r="I30" s="80"/>
      <c r="J30" s="79"/>
      <c r="K30" s="80"/>
    </row>
    <row r="31" spans="1:11" ht="33" customHeight="1" x14ac:dyDescent="0.15">
      <c r="A31" s="76">
        <v>23</v>
      </c>
      <c r="B31" s="77"/>
      <c r="C31" s="77"/>
      <c r="D31" s="81"/>
      <c r="E31" s="80"/>
      <c r="F31" s="79"/>
      <c r="G31" s="78"/>
      <c r="H31" s="79"/>
      <c r="I31" s="80"/>
      <c r="J31" s="79"/>
      <c r="K31" s="80"/>
    </row>
    <row r="32" spans="1:11" ht="33" customHeight="1" x14ac:dyDescent="0.15">
      <c r="A32" s="76">
        <v>24</v>
      </c>
      <c r="B32" s="77"/>
      <c r="C32" s="77"/>
      <c r="D32" s="81"/>
      <c r="E32" s="80"/>
      <c r="F32" s="79"/>
      <c r="G32" s="78"/>
      <c r="H32" s="79"/>
      <c r="I32" s="80"/>
      <c r="J32" s="79"/>
      <c r="K32" s="80"/>
    </row>
    <row r="33" spans="1:11" ht="33" customHeight="1" x14ac:dyDescent="0.15">
      <c r="A33" s="76">
        <v>25</v>
      </c>
      <c r="B33" s="77"/>
      <c r="C33" s="77"/>
      <c r="D33" s="81"/>
      <c r="E33" s="80"/>
      <c r="F33" s="79"/>
      <c r="G33" s="78"/>
      <c r="H33" s="79"/>
      <c r="I33" s="80"/>
      <c r="J33" s="79"/>
      <c r="K33" s="80"/>
    </row>
    <row r="34" spans="1:11" ht="33" customHeight="1" x14ac:dyDescent="0.15">
      <c r="A34" s="76">
        <v>26</v>
      </c>
      <c r="B34" s="77"/>
      <c r="C34" s="77"/>
      <c r="D34" s="81"/>
      <c r="E34" s="80"/>
      <c r="F34" s="79"/>
      <c r="G34" s="78"/>
      <c r="H34" s="79"/>
      <c r="I34" s="80"/>
      <c r="J34" s="79"/>
      <c r="K34" s="80"/>
    </row>
    <row r="35" spans="1:11" ht="33" customHeight="1" x14ac:dyDescent="0.15">
      <c r="A35" s="76">
        <v>27</v>
      </c>
      <c r="B35" s="77"/>
      <c r="C35" s="77"/>
      <c r="D35" s="81"/>
      <c r="E35" s="80"/>
      <c r="F35" s="79"/>
      <c r="G35" s="78"/>
      <c r="H35" s="79"/>
      <c r="I35" s="80"/>
      <c r="J35" s="79"/>
      <c r="K35" s="80"/>
    </row>
    <row r="36" spans="1:11" ht="33" customHeight="1" x14ac:dyDescent="0.15">
      <c r="A36" s="76">
        <v>28</v>
      </c>
      <c r="B36" s="77"/>
      <c r="C36" s="77"/>
      <c r="D36" s="81"/>
      <c r="E36" s="80"/>
      <c r="F36" s="79"/>
      <c r="G36" s="78"/>
      <c r="H36" s="79"/>
      <c r="I36" s="80"/>
      <c r="J36" s="79"/>
      <c r="K36" s="80"/>
    </row>
    <row r="37" spans="1:11" ht="33" customHeight="1" x14ac:dyDescent="0.15">
      <c r="A37" s="76">
        <f>A36+1</f>
        <v>29</v>
      </c>
      <c r="B37" s="77"/>
      <c r="C37" s="77"/>
      <c r="D37" s="81"/>
      <c r="E37" s="78"/>
      <c r="F37" s="79"/>
      <c r="G37" s="78"/>
      <c r="H37" s="79"/>
      <c r="I37" s="80"/>
      <c r="J37" s="79"/>
      <c r="K37" s="80"/>
    </row>
    <row r="38" spans="1:11" ht="33" customHeight="1" x14ac:dyDescent="0.15">
      <c r="A38" s="76">
        <f t="shared" ref="A38:A64" si="0">A37+1</f>
        <v>30</v>
      </c>
      <c r="B38" s="77"/>
      <c r="C38" s="77"/>
      <c r="D38" s="81"/>
      <c r="E38" s="78"/>
      <c r="F38" s="79"/>
      <c r="G38" s="78"/>
      <c r="H38" s="79"/>
      <c r="I38" s="80"/>
      <c r="J38" s="79"/>
      <c r="K38" s="80"/>
    </row>
    <row r="39" spans="1:11" ht="33" customHeight="1" x14ac:dyDescent="0.15">
      <c r="A39" s="76">
        <f t="shared" si="0"/>
        <v>31</v>
      </c>
      <c r="B39" s="77"/>
      <c r="C39" s="77"/>
      <c r="D39" s="81"/>
      <c r="E39" s="78"/>
      <c r="F39" s="79"/>
      <c r="G39" s="78"/>
      <c r="H39" s="79"/>
      <c r="I39" s="78"/>
      <c r="J39" s="79"/>
      <c r="K39" s="80"/>
    </row>
    <row r="40" spans="1:11" ht="33" customHeight="1" x14ac:dyDescent="0.15">
      <c r="A40" s="76">
        <f t="shared" si="0"/>
        <v>32</v>
      </c>
      <c r="B40" s="77"/>
      <c r="C40" s="77"/>
      <c r="D40" s="81"/>
      <c r="E40" s="78"/>
      <c r="F40" s="79"/>
      <c r="G40" s="78"/>
      <c r="H40" s="79"/>
      <c r="I40" s="80"/>
      <c r="J40" s="79"/>
      <c r="K40" s="80"/>
    </row>
    <row r="41" spans="1:11" ht="33" customHeight="1" x14ac:dyDescent="0.15">
      <c r="A41" s="76">
        <f t="shared" si="0"/>
        <v>33</v>
      </c>
      <c r="B41" s="77"/>
      <c r="C41" s="77"/>
      <c r="D41" s="81"/>
      <c r="E41" s="78"/>
      <c r="F41" s="79"/>
      <c r="G41" s="78"/>
      <c r="H41" s="79"/>
      <c r="I41" s="80"/>
      <c r="J41" s="79"/>
      <c r="K41" s="82"/>
    </row>
    <row r="42" spans="1:11" ht="33" customHeight="1" x14ac:dyDescent="0.15">
      <c r="A42" s="76">
        <f t="shared" si="0"/>
        <v>34</v>
      </c>
      <c r="B42" s="77"/>
      <c r="C42" s="77"/>
      <c r="D42" s="81"/>
      <c r="E42" s="78"/>
      <c r="F42" s="79"/>
      <c r="G42" s="78"/>
      <c r="H42" s="79"/>
      <c r="I42" s="80"/>
      <c r="J42" s="79"/>
      <c r="K42" s="80"/>
    </row>
    <row r="43" spans="1:11" ht="33" customHeight="1" x14ac:dyDescent="0.15">
      <c r="A43" s="76">
        <f t="shared" si="0"/>
        <v>35</v>
      </c>
      <c r="B43" s="77"/>
      <c r="C43" s="77"/>
      <c r="D43" s="81"/>
      <c r="E43" s="78"/>
      <c r="F43" s="79"/>
      <c r="G43" s="78"/>
      <c r="H43" s="79"/>
      <c r="I43" s="78"/>
      <c r="J43" s="79"/>
      <c r="K43" s="80"/>
    </row>
    <row r="44" spans="1:11" ht="33" customHeight="1" x14ac:dyDescent="0.15">
      <c r="A44" s="76">
        <f t="shared" si="0"/>
        <v>36</v>
      </c>
      <c r="B44" s="77"/>
      <c r="C44" s="77"/>
      <c r="D44" s="81"/>
      <c r="E44" s="78"/>
      <c r="F44" s="79"/>
      <c r="G44" s="78"/>
      <c r="H44" s="79"/>
      <c r="I44" s="80"/>
      <c r="J44" s="79"/>
      <c r="K44" s="80"/>
    </row>
    <row r="45" spans="1:11" ht="33" customHeight="1" x14ac:dyDescent="0.15">
      <c r="A45" s="76">
        <f t="shared" si="0"/>
        <v>37</v>
      </c>
      <c r="B45" s="77"/>
      <c r="C45" s="77"/>
      <c r="D45" s="81"/>
      <c r="E45" s="80"/>
      <c r="F45" s="79"/>
      <c r="G45" s="78"/>
      <c r="H45" s="79"/>
      <c r="I45" s="80"/>
      <c r="J45" s="79"/>
      <c r="K45" s="80"/>
    </row>
    <row r="46" spans="1:11" ht="33" customHeight="1" x14ac:dyDescent="0.15">
      <c r="A46" s="76">
        <f t="shared" si="0"/>
        <v>38</v>
      </c>
      <c r="B46" s="77"/>
      <c r="C46" s="77"/>
      <c r="D46" s="81"/>
      <c r="E46" s="80"/>
      <c r="F46" s="79"/>
      <c r="G46" s="78"/>
      <c r="H46" s="79"/>
      <c r="I46" s="80"/>
      <c r="J46" s="79"/>
      <c r="K46" s="80"/>
    </row>
    <row r="47" spans="1:11" ht="33" customHeight="1" x14ac:dyDescent="0.15">
      <c r="A47" s="76">
        <f t="shared" si="0"/>
        <v>39</v>
      </c>
      <c r="B47" s="77"/>
      <c r="C47" s="77"/>
      <c r="D47" s="81"/>
      <c r="E47" s="80"/>
      <c r="F47" s="79"/>
      <c r="G47" s="78"/>
      <c r="H47" s="79"/>
      <c r="I47" s="80"/>
      <c r="J47" s="79"/>
      <c r="K47" s="80"/>
    </row>
    <row r="48" spans="1:11" ht="33" customHeight="1" x14ac:dyDescent="0.15">
      <c r="A48" s="76">
        <f t="shared" si="0"/>
        <v>40</v>
      </c>
      <c r="B48" s="77"/>
      <c r="C48" s="77"/>
      <c r="D48" s="81"/>
      <c r="E48" s="80"/>
      <c r="F48" s="79"/>
      <c r="G48" s="78"/>
      <c r="H48" s="79"/>
      <c r="I48" s="80"/>
      <c r="J48" s="79"/>
      <c r="K48" s="80"/>
    </row>
    <row r="49" spans="1:11" ht="33" customHeight="1" x14ac:dyDescent="0.15">
      <c r="A49" s="76">
        <f t="shared" si="0"/>
        <v>41</v>
      </c>
      <c r="B49" s="77"/>
      <c r="C49" s="77"/>
      <c r="D49" s="81"/>
      <c r="E49" s="80"/>
      <c r="F49" s="79"/>
      <c r="G49" s="78"/>
      <c r="H49" s="79"/>
      <c r="I49" s="80"/>
      <c r="J49" s="79"/>
      <c r="K49" s="80"/>
    </row>
    <row r="50" spans="1:11" ht="33" customHeight="1" x14ac:dyDescent="0.15">
      <c r="A50" s="76">
        <f t="shared" si="0"/>
        <v>42</v>
      </c>
      <c r="B50" s="77"/>
      <c r="C50" s="77"/>
      <c r="D50" s="81"/>
      <c r="E50" s="80"/>
      <c r="F50" s="79"/>
      <c r="G50" s="78"/>
      <c r="H50" s="79"/>
      <c r="I50" s="80"/>
      <c r="J50" s="79"/>
      <c r="K50" s="80"/>
    </row>
    <row r="51" spans="1:11" ht="33" customHeight="1" x14ac:dyDescent="0.15">
      <c r="A51" s="76">
        <f t="shared" si="0"/>
        <v>43</v>
      </c>
      <c r="B51" s="77"/>
      <c r="C51" s="77"/>
      <c r="D51" s="81"/>
      <c r="E51" s="80"/>
      <c r="F51" s="79"/>
      <c r="G51" s="78"/>
      <c r="H51" s="79"/>
      <c r="I51" s="80"/>
      <c r="J51" s="79"/>
      <c r="K51" s="80"/>
    </row>
    <row r="52" spans="1:11" ht="33" customHeight="1" x14ac:dyDescent="0.15">
      <c r="A52" s="76">
        <f t="shared" si="0"/>
        <v>44</v>
      </c>
      <c r="B52" s="77"/>
      <c r="C52" s="77"/>
      <c r="D52" s="81"/>
      <c r="E52" s="80"/>
      <c r="F52" s="79"/>
      <c r="G52" s="78"/>
      <c r="H52" s="79"/>
      <c r="I52" s="80"/>
      <c r="J52" s="79"/>
      <c r="K52" s="80"/>
    </row>
    <row r="53" spans="1:11" ht="33" customHeight="1" x14ac:dyDescent="0.15">
      <c r="A53" s="76">
        <f t="shared" si="0"/>
        <v>45</v>
      </c>
      <c r="B53" s="77"/>
      <c r="C53" s="77"/>
      <c r="D53" s="81"/>
      <c r="E53" s="80"/>
      <c r="F53" s="79"/>
      <c r="G53" s="78"/>
      <c r="H53" s="79"/>
      <c r="I53" s="80"/>
      <c r="J53" s="79"/>
      <c r="K53" s="80"/>
    </row>
    <row r="54" spans="1:11" ht="33" customHeight="1" x14ac:dyDescent="0.15">
      <c r="A54" s="76">
        <f t="shared" si="0"/>
        <v>46</v>
      </c>
      <c r="B54" s="77"/>
      <c r="C54" s="77"/>
      <c r="D54" s="81"/>
      <c r="E54" s="80"/>
      <c r="F54" s="79"/>
      <c r="G54" s="78"/>
      <c r="H54" s="79"/>
      <c r="I54" s="80"/>
      <c r="J54" s="79"/>
      <c r="K54" s="80"/>
    </row>
    <row r="55" spans="1:11" ht="33" customHeight="1" x14ac:dyDescent="0.15">
      <c r="A55" s="76">
        <f t="shared" si="0"/>
        <v>47</v>
      </c>
      <c r="B55" s="77"/>
      <c r="C55" s="77"/>
      <c r="D55" s="81"/>
      <c r="E55" s="80"/>
      <c r="F55" s="79"/>
      <c r="G55" s="78"/>
      <c r="H55" s="79"/>
      <c r="I55" s="80"/>
      <c r="J55" s="79"/>
      <c r="K55" s="80"/>
    </row>
    <row r="56" spans="1:11" ht="33" customHeight="1" x14ac:dyDescent="0.15">
      <c r="A56" s="76">
        <f t="shared" si="0"/>
        <v>48</v>
      </c>
      <c r="B56" s="77"/>
      <c r="C56" s="77"/>
      <c r="D56" s="81"/>
      <c r="E56" s="80"/>
      <c r="F56" s="79"/>
      <c r="G56" s="78"/>
      <c r="H56" s="79"/>
      <c r="I56" s="80"/>
      <c r="J56" s="79"/>
      <c r="K56" s="80"/>
    </row>
    <row r="57" spans="1:11" ht="33" customHeight="1" x14ac:dyDescent="0.15">
      <c r="A57" s="76">
        <f t="shared" si="0"/>
        <v>49</v>
      </c>
      <c r="B57" s="77"/>
      <c r="C57" s="77"/>
      <c r="D57" s="81"/>
      <c r="E57" s="80"/>
      <c r="F57" s="79"/>
      <c r="G57" s="78"/>
      <c r="H57" s="79"/>
      <c r="I57" s="80"/>
      <c r="J57" s="79"/>
      <c r="K57" s="80"/>
    </row>
    <row r="58" spans="1:11" ht="33" customHeight="1" x14ac:dyDescent="0.15">
      <c r="A58" s="76">
        <f t="shared" si="0"/>
        <v>50</v>
      </c>
      <c r="B58" s="77"/>
      <c r="C58" s="77"/>
      <c r="D58" s="81"/>
      <c r="E58" s="80"/>
      <c r="F58" s="79"/>
      <c r="G58" s="78"/>
      <c r="H58" s="79"/>
      <c r="I58" s="80"/>
      <c r="J58" s="79"/>
      <c r="K58" s="80"/>
    </row>
    <row r="59" spans="1:11" ht="33" customHeight="1" x14ac:dyDescent="0.15">
      <c r="A59" s="76">
        <f t="shared" si="0"/>
        <v>51</v>
      </c>
      <c r="B59" s="77"/>
      <c r="C59" s="77"/>
      <c r="D59" s="81"/>
      <c r="E59" s="80"/>
      <c r="F59" s="79"/>
      <c r="G59" s="78"/>
      <c r="H59" s="79"/>
      <c r="I59" s="80"/>
      <c r="J59" s="79"/>
      <c r="K59" s="80"/>
    </row>
    <row r="60" spans="1:11" ht="33" customHeight="1" x14ac:dyDescent="0.15">
      <c r="A60" s="76">
        <f t="shared" si="0"/>
        <v>52</v>
      </c>
      <c r="B60" s="77"/>
      <c r="C60" s="77"/>
      <c r="D60" s="81"/>
      <c r="E60" s="80"/>
      <c r="F60" s="79"/>
      <c r="G60" s="78"/>
      <c r="H60" s="79"/>
      <c r="I60" s="80"/>
      <c r="J60" s="79"/>
      <c r="K60" s="80"/>
    </row>
    <row r="61" spans="1:11" ht="33" customHeight="1" x14ac:dyDescent="0.15">
      <c r="A61" s="76">
        <f t="shared" si="0"/>
        <v>53</v>
      </c>
      <c r="B61" s="77"/>
      <c r="C61" s="77"/>
      <c r="D61" s="81"/>
      <c r="E61" s="80"/>
      <c r="F61" s="79"/>
      <c r="G61" s="78"/>
      <c r="H61" s="79"/>
      <c r="I61" s="80"/>
      <c r="J61" s="79"/>
      <c r="K61" s="80"/>
    </row>
    <row r="62" spans="1:11" ht="33" customHeight="1" x14ac:dyDescent="0.15">
      <c r="A62" s="76">
        <f t="shared" si="0"/>
        <v>54</v>
      </c>
      <c r="B62" s="77"/>
      <c r="C62" s="77"/>
      <c r="D62" s="81"/>
      <c r="E62" s="80"/>
      <c r="F62" s="79"/>
      <c r="G62" s="78"/>
      <c r="H62" s="79"/>
      <c r="I62" s="80"/>
      <c r="J62" s="79"/>
      <c r="K62" s="80"/>
    </row>
    <row r="63" spans="1:11" ht="33" customHeight="1" x14ac:dyDescent="0.15">
      <c r="A63" s="76">
        <f t="shared" si="0"/>
        <v>55</v>
      </c>
      <c r="B63" s="77"/>
      <c r="C63" s="77"/>
      <c r="D63" s="81"/>
      <c r="E63" s="80"/>
      <c r="F63" s="79"/>
      <c r="G63" s="78"/>
      <c r="H63" s="79"/>
      <c r="I63" s="80"/>
      <c r="J63" s="79"/>
      <c r="K63" s="80"/>
    </row>
    <row r="64" spans="1:11" ht="33" customHeight="1" x14ac:dyDescent="0.15">
      <c r="A64" s="76">
        <f t="shared" si="0"/>
        <v>56</v>
      </c>
      <c r="B64" s="77"/>
      <c r="C64" s="77"/>
      <c r="D64" s="81"/>
      <c r="E64" s="80"/>
      <c r="F64" s="79"/>
      <c r="G64" s="78"/>
      <c r="H64" s="79"/>
      <c r="I64" s="80"/>
      <c r="J64" s="79"/>
      <c r="K64" s="80"/>
    </row>
  </sheetData>
  <mergeCells count="1">
    <mergeCell ref="G6:L6"/>
  </mergeCells>
  <phoneticPr fontId="1"/>
  <dataValidations count="3">
    <dataValidation type="list" allowBlank="1" showInputMessage="1" showErrorMessage="1" sqref="B9:B64" xr:uid="{5ECDC139-B396-4509-AA62-25C7986D40C4}">
      <formula1>"A,C"</formula1>
    </dataValidation>
    <dataValidation type="list" allowBlank="1" showInputMessage="1" showErrorMessage="1" sqref="C9:C64" xr:uid="{8B1BB87A-C77B-4186-ADE2-4CE10AE9CF14}">
      <formula1>"従前,A,B"</formula1>
    </dataValidation>
    <dataValidation type="list" allowBlank="1" showInputMessage="1" showErrorMessage="1" sqref="G9:J64" xr:uid="{D0DD2A8D-C6AC-4317-BBAA-9FE22DB230F3}">
      <formula1>"〇"</formula1>
    </dataValidation>
  </dataValidations>
  <pageMargins left="0.78740157480314965" right="3.937007874015748E-2" top="0.59055118110236227" bottom="0.19685039370078741" header="0.31496062992125984" footer="0.31496062992125984"/>
  <pageSetup paperSize="9" scale="74"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日付</vt:lpstr>
      <vt:lpstr>入力（☆使い方説明☆）</vt:lpstr>
      <vt:lpstr>(中央)ｹｱ名簿</vt:lpstr>
      <vt:lpstr>(中央)ｹｱ報告書</vt:lpstr>
      <vt:lpstr>(中央)ｹｱ請求書</vt:lpstr>
      <vt:lpstr>(北部)ｹｱ名簿</vt:lpstr>
      <vt:lpstr>(北部)ｹｱ報告書</vt:lpstr>
      <vt:lpstr>(北部)ｹｱ請求書 </vt:lpstr>
      <vt:lpstr>(西部)ｹｱ名簿</vt:lpstr>
      <vt:lpstr>(西部)ｹｱ報告書</vt:lpstr>
      <vt:lpstr>(西部)ｹｱ請求書 </vt:lpstr>
      <vt:lpstr>'(西部)ｹｱ請求書 '!Print_Area</vt:lpstr>
      <vt:lpstr>'(西部)ｹｱ名簿'!Print_Area</vt:lpstr>
      <vt:lpstr>'(中央)ｹｱ請求書'!Print_Area</vt:lpstr>
      <vt:lpstr>'(中央)ｹｱ名簿'!Print_Area</vt:lpstr>
      <vt:lpstr>'(北部)ｹｱ請求書 '!Print_Area</vt:lpstr>
      <vt:lpstr>'(北部)ｹｱ名簿'!Print_Area</vt:lpstr>
      <vt:lpstr>'(西部)ｹｱ名簿'!Print_Titles</vt:lpstr>
      <vt:lpstr>'(中央)ｹｱ名簿'!Print_Titles</vt:lpstr>
      <vt:lpstr>'(北部)ｹｱ名簿'!Print_Titles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rk31677</dc:creator>
  <cp:lastModifiedBy>sa1893@shiojiri.local</cp:lastModifiedBy>
  <cp:lastPrinted>2026-06-29T05:52:36Z</cp:lastPrinted>
  <dcterms:created xsi:type="dcterms:W3CDTF">2017-02-24T05:06:51Z</dcterms:created>
  <dcterms:modified xsi:type="dcterms:W3CDTF">2026-07-24T08:29:50Z</dcterms:modified>
</cp:coreProperties>
</file>