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172.17.0.142\0205財政課\02 財政係\071 決算統計\R6決算統計\"/>
    </mc:Choice>
  </mc:AlternateContent>
  <xr:revisionPtr revIDLastSave="0" documentId="13_ncr:1_{C5139248-5914-41B5-9F07-BE916D60CD0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C37"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c r="CO35" i="10" s="1"/>
  <c r="CO36" i="10" s="1"/>
  <c r="CO37" i="10" s="1"/>
  <c r="CO38" i="10" s="1"/>
  <c r="CO39" i="10" s="1"/>
  <c r="CO40" i="10" s="1"/>
  <c r="CO41" i="10" s="1"/>
</calcChain>
</file>

<file path=xl/sharedStrings.xml><?xml version="1.0" encoding="utf-8"?>
<sst xmlns="http://schemas.openxmlformats.org/spreadsheetml/2006/main" count="1088" uniqueCount="575">
  <si>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</si>
  <si>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</si>
  <si>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</si>
  <si>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</si>
  <si>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</si>
  <si>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</si>
  <si>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</si>
  <si>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</si>
  <si>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</si>
  <si>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</si>
  <si>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</si>
  <si>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</si>
  <si>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</si>
  <si>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</si>
  <si>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</si>
  <si>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</si>
  <si>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</si>
  <si>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</si>
  <si>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</si>
  <si>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</si>
  <si>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</si>
  <si>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</si>
  <si>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</si>
  <si>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</si>
  <si>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</si>
  <si>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</si>
  <si>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</si>
  <si>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</si>
  <si>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</si>
  <si>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</si>
  <si>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</si>
  <si>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</si>
  <si>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</si>
  <si>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</si>
  <si>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</si>
  <si>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</si>
  <si>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</si>
  <si>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</si>
  <si>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</si>
  <si>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</si>
  <si>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</si>
  <si>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</si>
  <si>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</si>
  <si>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</si>
  <si>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</si>
  <si>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</si>
  <si>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</si>
  <si>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</si>
  <si>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</si>
  <si>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</si>
  <si>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</si>
  <si>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</si>
  <si>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</si>
  <si>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</si>
  <si>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</si>
  <si>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</si>
  <si>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</si>
  <si>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</si>
  <si>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</si>
  <si>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</si>
  <si>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</si>
  <si>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</si>
  <si>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</si>
  <si>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</si>
  <si>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</si>
  <si>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</si>
  <si>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</si>
  <si>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</si>
  <si>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</si>
  <si>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</si>
  <si>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</si>
  <si>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</si>
  <si>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</si>
  <si>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</si>
  <si>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</si>
  <si>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</si>
  <si>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</si>
  <si>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</si>
  <si>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</si>
  <si>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</si>
  <si>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</si>
  <si>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</si>
  <si>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</si>
  <si>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</si>
  <si>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</si>
  <si>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</si>
  <si>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</si>
  <si>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</si>
  <si>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</si>
  <si>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</si>
  <si>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</si>
  <si>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</si>
  <si>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</si>
  <si>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</si>
  <si>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塩尻市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</si>
  <si>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</si>
  <si>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</si>
  <si>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</si>
  <si>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</si>
  <si>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</si>
  <si>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</si>
  <si>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</si>
  <si>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</si>
  <si>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</si>
  <si>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</si>
  <si>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</si>
  <si>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</si>
  <si>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</si>
  <si>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</si>
  <si>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</si>
  <si>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</si>
  <si>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</si>
  <si>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</si>
  <si>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</si>
  <si>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</si>
  <si>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</si>
  <si>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</si>
  <si>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</si>
  <si>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</si>
  <si>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</si>
  <si>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</si>
  <si>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</si>
  <si>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</si>
  <si>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</si>
  <si>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</si>
  <si>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</si>
  <si>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</si>
  <si>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</si>
  <si>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</si>
  <si>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</si>
  <si>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</si>
  <si>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</si>
  <si>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</si>
  <si>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</si>
  <si>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</si>
  <si>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</si>
  <si>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</si>
  <si>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</si>
  <si>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</si>
  <si>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</si>
  <si>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</si>
  <si>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</si>
  <si>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</si>
  <si>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</si>
  <si>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</si>
  <si>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</si>
  <si>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</si>
  <si>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</si>
  <si>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</si>
  <si>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</si>
  <si>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</si>
  <si>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</si>
  <si>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</si>
  <si>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</si>
  <si>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</si>
  <si>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</si>
  <si>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</si>
  <si>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</si>
  <si>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</si>
  <si>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</si>
  <si>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</si>
  <si>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</si>
  <si>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</si>
  <si>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</si>
  <si>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</si>
  <si>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</si>
  <si>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</si>
  <si>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</si>
  <si>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</si>
  <si>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</si>
  <si>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</si>
  <si>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</si>
  <si>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</si>
  <si>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</si>
  <si>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</si>
  <si>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</si>
  <si>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</si>
  <si>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</si>
  <si>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</si>
  <si>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</si>
  <si>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</si>
  <si>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</si>
  <si>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</si>
  <si>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</si>
  <si>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</si>
  <si>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</si>
  <si>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</si>
  <si>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</si>
  <si>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</si>
  <si>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</si>
  <si>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</si>
  <si>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</si>
  <si>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</si>
  <si>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</si>
  <si>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</si>
  <si>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</si>
  <si>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</si>
  <si>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</si>
  <si>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</si>
  <si>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</si>
  <si>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</si>
  <si>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</si>
  <si>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長野県塩尻市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</si>
  <si>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</si>
  <si>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</si>
  <si>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</si>
  <si>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</si>
  <si>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</si>
  <si>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</si>
  <si>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</si>
  <si>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</si>
  <si>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</si>
  <si>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</si>
  <si>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</si>
  <si>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</si>
  <si>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</si>
  <si>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</si>
  <si>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</si>
  <si>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</si>
  <si>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</si>
  <si>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</si>
  <si>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</si>
  <si>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</si>
  <si>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</si>
  <si>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</si>
  <si>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</si>
  <si>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</si>
  <si>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</si>
  <si>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</si>
  <si>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</si>
  <si>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</si>
  <si>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</si>
  <si>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</si>
  <si>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</si>
  <si>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</si>
  <si>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</si>
  <si>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</si>
  <si>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</si>
  <si>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</si>
  <si>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</si>
  <si>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</si>
  <si>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</si>
  <si>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</si>
  <si>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</si>
  <si>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</si>
  <si>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</si>
  <si>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</si>
  <si>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</si>
  <si>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</si>
  <si>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</si>
  <si>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</si>
  <si>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</si>
  <si>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</si>
  <si>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</si>
  <si>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</si>
  <si>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</si>
  <si>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</si>
  <si>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</si>
  <si>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</si>
  <si>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</si>
  <si>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</si>
  <si>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</si>
  <si>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</si>
  <si>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</si>
  <si>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</si>
  <si>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</si>
  <si>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</si>
  <si>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</si>
  <si>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</si>
  <si>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</si>
  <si>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</si>
  <si>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</si>
  <si>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</si>
  <si>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</si>
  <si>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</si>
  <si>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</si>
  <si>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</si>
  <si>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</si>
  <si>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</si>
  <si>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</si>
  <si>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</si>
  <si>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</si>
  <si>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</si>
  <si>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</si>
  <si>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</si>
  <si>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</si>
  <si>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</si>
  <si>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</si>
  <si>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</si>
  <si>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</si>
  <si>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</si>
  <si>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</si>
  <si>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</si>
  <si>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</si>
  <si>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</si>
  <si>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</si>
  <si>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</si>
  <si>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</si>
  <si>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</si>
  <si>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</si>
  <si>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</si>
  <si>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</si>
  <si>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</si>
  <si>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</si>
  <si>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</si>
  <si>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</si>
  <si>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</si>
  <si>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</si>
  <si>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</si>
  <si>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</si>
  <si>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</si>
  <si>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</si>
  <si>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</si>
  <si>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</si>
  <si>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</si>
  <si>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</si>
  <si>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</si>
  <si>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</si>
  <si>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</si>
  <si>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</si>
  <si>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</si>
  <si>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</si>
  <si>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</si>
  <si>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</si>
  <si>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</si>
  <si>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</si>
  <si>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</si>
  <si>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</si>
  <si>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</si>
  <si>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</si>
  <si>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</si>
  <si>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</si>
  <si>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</si>
  <si>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</si>
  <si>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</si>
  <si>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</si>
  <si>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</si>
  <si>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</si>
  <si>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</si>
  <si>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</si>
  <si>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</si>
  <si>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</si>
  <si>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</si>
  <si>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</si>
  <si>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</si>
  <si>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</si>
  <si>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</si>
  <si>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</si>
  <si>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</si>
  <si>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</si>
  <si>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</si>
  <si>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</si>
  <si>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</si>
  <si>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長野県塩尻市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</si>
  <si>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</si>
  <si>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</si>
  <si>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</si>
  <si>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</si>
  <si>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</si>
  <si>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</si>
  <si>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</si>
  <si>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</si>
  <si>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</si>
  <si>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</si>
  <si>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</si>
  <si>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</si>
  <si>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</si>
  <si>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</si>
  <si>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</si>
  <si>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</si>
  <si>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</si>
  <si>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</si>
  <si>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</si>
  <si>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</si>
  <si>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</si>
  <si>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</si>
  <si>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</si>
  <si>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</si>
  <si>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</si>
  <si>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</si>
  <si>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</si>
  <si>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</si>
  <si>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</si>
  <si>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</si>
  <si>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</si>
  <si>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</si>
  <si>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</si>
  <si>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塩尻市国民健康保険事業特別会計</t>
    <phoneticPr fontId="5"/>
  </si>
  <si>
    <t>塩尻市介護保険事業特別会計</t>
    <phoneticPr fontId="5"/>
  </si>
  <si>
    <t>塩尻市国民健康保険楢川診療所事業特別会計</t>
    <phoneticPr fontId="5"/>
  </si>
  <si>
    <t>塩尻市後期高齢者医療事業特別会計</t>
    <phoneticPr fontId="5"/>
  </si>
  <si>
    <t>塩尻市水道事業会計</t>
    <phoneticPr fontId="5"/>
  </si>
  <si>
    <t>法適用企業</t>
    <phoneticPr fontId="5"/>
  </si>
  <si>
    <t>塩尻市下水道事業会計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</si>
  <si>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</si>
  <si>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</si>
  <si>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</si>
  <si>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</si>
  <si>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</si>
  <si>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</si>
  <si>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</si>
  <si>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</si>
  <si>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</si>
  <si>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</si>
  <si>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</si>
  <si>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</si>
  <si>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</si>
  <si>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</si>
  <si>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</si>
  <si>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</si>
  <si>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</si>
  <si>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</si>
  <si>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</si>
  <si>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</si>
  <si>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</si>
  <si>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</si>
  <si>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</si>
  <si>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</si>
  <si>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</si>
  <si>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</si>
  <si>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</si>
  <si>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</si>
  <si>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</si>
  <si>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</si>
  <si>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</si>
  <si>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</si>
  <si>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</si>
  <si>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</si>
  <si>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</si>
  <si>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</si>
  <si>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</si>
  <si>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</si>
  <si>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</si>
  <si>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</si>
  <si>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</si>
  <si>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</si>
  <si>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</si>
  <si>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</si>
  <si>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</si>
  <si>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</si>
  <si>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</si>
  <si>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</si>
  <si>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</si>
  <si>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</si>
  <si>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</si>
  <si>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</si>
  <si>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</si>
  <si>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</si>
  <si>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</si>
  <si>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</si>
  <si>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</si>
  <si>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</si>
  <si>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</si>
  <si>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</si>
  <si>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</si>
  <si>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</si>
  <si>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</si>
  <si>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</si>
  <si>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</si>
  <si>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</si>
  <si>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</si>
  <si>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</si>
  <si>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</si>
  <si>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</si>
  <si>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</si>
  <si>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</si>
  <si>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</si>
  <si>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</si>
  <si>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</si>
  <si>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</si>
  <si>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</si>
  <si>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</si>
  <si>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</si>
  <si>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</si>
  <si>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</si>
  <si>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</si>
  <si>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</si>
  <si>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</si>
  <si>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</si>
  <si>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</si>
  <si>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</si>
  <si>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</si>
  <si>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</si>
  <si>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</si>
  <si>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</si>
  <si>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</si>
  <si>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</si>
  <si>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</si>
  <si>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</si>
  <si>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</si>
  <si>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</si>
  <si>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</si>
  <si>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</si>
  <si>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</si>
  <si>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</si>
  <si>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</si>
  <si>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</si>
  <si>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</si>
  <si>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</si>
  <si>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</si>
  <si>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</si>
  <si>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</si>
  <si>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</si>
  <si>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</si>
  <si>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</si>
  <si>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</si>
  <si>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</si>
  <si>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</si>
  <si>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</si>
  <si>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</si>
  <si>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</si>
  <si>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</si>
  <si>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</si>
  <si>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</si>
  <si>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</si>
  <si>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</si>
  <si>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</si>
  <si>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</si>
  <si>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</si>
  <si>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</si>
  <si>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</si>
  <si>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</si>
  <si>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</si>
  <si>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</si>
  <si>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</si>
  <si>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</si>
  <si>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</si>
  <si>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</si>
  <si>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</si>
  <si>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</si>
  <si>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 0.11</t>
  </si>
  <si>
    <t>塩尻市水道事業会計</t>
  </si>
  <si>
    <t>塩尻市下水道事業会計</t>
  </si>
  <si>
    <t>一般会計</t>
  </si>
  <si>
    <t>塩尻市介護保険事業特別会計</t>
  </si>
  <si>
    <t>塩尻市国民健康保険事業特別会計</t>
  </si>
  <si>
    <t>塩尻市後期高齢者医療事業特別会計</t>
  </si>
  <si>
    <t>塩尻市国民健康保険楢川診療所事業特別会計</t>
  </si>
  <si>
    <t>その他会計（赤字）</t>
  </si>
  <si>
    <t>その他会計（黒字）</t>
  </si>
  <si>
    <t>R02</t>
    <phoneticPr fontId="5"/>
  </si>
  <si>
    <t>R03</t>
    <phoneticPr fontId="5"/>
  </si>
  <si>
    <t>R04</t>
    <phoneticPr fontId="5"/>
  </si>
  <si>
    <t>R05</t>
    <phoneticPr fontId="5"/>
  </si>
  <si>
    <t>R06</t>
    <phoneticPr fontId="5"/>
  </si>
  <si>
    <t>-</t>
    <phoneticPr fontId="2"/>
  </si>
  <si>
    <t>松本広域連合</t>
    <rPh sb="0" eb="2">
      <t>マツモト</t>
    </rPh>
    <rPh sb="2" eb="4">
      <t>コウイキ</t>
    </rPh>
    <rPh sb="4" eb="6">
      <t>レンゴウ</t>
    </rPh>
    <phoneticPr fontId="2"/>
  </si>
  <si>
    <t>塩尻市土地開発公社</t>
    <rPh sb="0" eb="3">
      <t>シオジリシ</t>
    </rPh>
    <rPh sb="3" eb="5">
      <t>トチ</t>
    </rPh>
    <rPh sb="5" eb="7">
      <t>カイハツ</t>
    </rPh>
    <rPh sb="7" eb="9">
      <t>コウシャ</t>
    </rPh>
    <phoneticPr fontId="2"/>
  </si>
  <si>
    <t>一般財団法人　塩尻市振興公社</t>
    <rPh sb="0" eb="2">
      <t>イッパン</t>
    </rPh>
    <rPh sb="2" eb="4">
      <t>ザイダン</t>
    </rPh>
    <rPh sb="4" eb="6">
      <t>ホウジン</t>
    </rPh>
    <rPh sb="7" eb="9">
      <t>シオジリ</t>
    </rPh>
    <rPh sb="9" eb="10">
      <t>シ</t>
    </rPh>
    <rPh sb="10" eb="12">
      <t>シンコウ</t>
    </rPh>
    <rPh sb="12" eb="14">
      <t>コウシャ</t>
    </rPh>
    <phoneticPr fontId="2"/>
  </si>
  <si>
    <t>一般財団法人　塩尻市文化振興事業団</t>
    <rPh sb="0" eb="2">
      <t>イッパン</t>
    </rPh>
    <rPh sb="2" eb="4">
      <t>ザイダン</t>
    </rPh>
    <rPh sb="4" eb="6">
      <t>ホウジン</t>
    </rPh>
    <rPh sb="7" eb="10">
      <t>シオジリシ</t>
    </rPh>
    <rPh sb="10" eb="12">
      <t>ブンカ</t>
    </rPh>
    <rPh sb="12" eb="14">
      <t>シンコウ</t>
    </rPh>
    <rPh sb="14" eb="17">
      <t>ジギョウダン</t>
    </rPh>
    <phoneticPr fontId="2"/>
  </si>
  <si>
    <t>一般財団法人　塩尻筑南勤労者福祉サービスセンター</t>
    <rPh sb="0" eb="2">
      <t>イッパン</t>
    </rPh>
    <rPh sb="2" eb="4">
      <t>ザイダン</t>
    </rPh>
    <rPh sb="4" eb="6">
      <t>ホウジン</t>
    </rPh>
    <rPh sb="7" eb="9">
      <t>シオジリ</t>
    </rPh>
    <rPh sb="9" eb="10">
      <t>チク</t>
    </rPh>
    <rPh sb="10" eb="11">
      <t>ミナミ</t>
    </rPh>
    <rPh sb="11" eb="14">
      <t>キンロウシャ</t>
    </rPh>
    <rPh sb="14" eb="16">
      <t>フクシ</t>
    </rPh>
    <phoneticPr fontId="2"/>
  </si>
  <si>
    <t>株式会社　信州ファーム</t>
    <rPh sb="0" eb="2">
      <t>カブシキ</t>
    </rPh>
    <rPh sb="2" eb="4">
      <t>カイシャ</t>
    </rPh>
    <rPh sb="5" eb="7">
      <t>シンシュウ</t>
    </rPh>
    <phoneticPr fontId="2"/>
  </si>
  <si>
    <t>一般社団法人　塩尻市農業公社</t>
    <rPh sb="0" eb="2">
      <t>イッパン</t>
    </rPh>
    <rPh sb="2" eb="4">
      <t>シャダン</t>
    </rPh>
    <rPh sb="4" eb="6">
      <t>ホウジン</t>
    </rPh>
    <rPh sb="7" eb="10">
      <t>シオジリシ</t>
    </rPh>
    <rPh sb="10" eb="12">
      <t>ノウギョウ</t>
    </rPh>
    <rPh sb="12" eb="14">
      <t>コウシャ</t>
    </rPh>
    <phoneticPr fontId="2"/>
  </si>
  <si>
    <t>一般財団法人　塩尻・木曽地域地場産業振興センター</t>
    <rPh sb="0" eb="2">
      <t>イッパン</t>
    </rPh>
    <rPh sb="2" eb="4">
      <t>ザイダン</t>
    </rPh>
    <rPh sb="4" eb="6">
      <t>ホウジン</t>
    </rPh>
    <rPh sb="7" eb="9">
      <t>シオジリ</t>
    </rPh>
    <rPh sb="10" eb="12">
      <t>キソ</t>
    </rPh>
    <rPh sb="12" eb="14">
      <t>チイキ</t>
    </rPh>
    <rPh sb="14" eb="16">
      <t>ジバ</t>
    </rPh>
    <rPh sb="16" eb="18">
      <t>サンギョウ</t>
    </rPh>
    <rPh sb="18" eb="20">
      <t>シンコウ</t>
    </rPh>
    <phoneticPr fontId="2"/>
  </si>
  <si>
    <t>一般財団法人　塩尻市森林公社</t>
    <rPh sb="0" eb="2">
      <t>イッパン</t>
    </rPh>
    <rPh sb="2" eb="4">
      <t>ザイダン</t>
    </rPh>
    <rPh sb="4" eb="6">
      <t>ホウジン</t>
    </rPh>
    <rPh sb="7" eb="10">
      <t>シオジリシ</t>
    </rPh>
    <rPh sb="10" eb="12">
      <t>シンリン</t>
    </rPh>
    <rPh sb="12" eb="14">
      <t>コウシャ</t>
    </rPh>
    <phoneticPr fontId="2"/>
  </si>
  <si>
    <t>-</t>
    <phoneticPr fontId="2"/>
  </si>
  <si>
    <t>-</t>
    <phoneticPr fontId="38"/>
  </si>
  <si>
    <t>合併振興基金</t>
    <phoneticPr fontId="5"/>
  </si>
  <si>
    <t>公共施設等整備基金</t>
    <rPh sb="0" eb="2">
      <t>コウキョウ</t>
    </rPh>
    <rPh sb="2" eb="4">
      <t>シセツ</t>
    </rPh>
    <rPh sb="4" eb="5">
      <t>トウ</t>
    </rPh>
    <rPh sb="5" eb="7">
      <t>セイビ</t>
    </rPh>
    <rPh sb="7" eb="9">
      <t>キキン</t>
    </rPh>
    <phoneticPr fontId="38"/>
  </si>
  <si>
    <t>未来につなぐ医療確保機器金</t>
    <rPh sb="0" eb="2">
      <t>ミライ</t>
    </rPh>
    <rPh sb="6" eb="8">
      <t>イリョウ</t>
    </rPh>
    <rPh sb="8" eb="10">
      <t>カクホ</t>
    </rPh>
    <rPh sb="10" eb="12">
      <t>キキ</t>
    </rPh>
    <rPh sb="12" eb="13">
      <t>キン</t>
    </rPh>
    <phoneticPr fontId="38"/>
  </si>
  <si>
    <t>森林環境保全基金</t>
    <rPh sb="0" eb="2">
      <t>シンリン</t>
    </rPh>
    <rPh sb="2" eb="4">
      <t>カンキョウ</t>
    </rPh>
    <rPh sb="4" eb="6">
      <t>ホゼン</t>
    </rPh>
    <rPh sb="6" eb="8">
      <t>キキン</t>
    </rPh>
    <phoneticPr fontId="38"/>
  </si>
  <si>
    <t>知恵の交流基金</t>
    <rPh sb="0" eb="2">
      <t>チエ</t>
    </rPh>
    <rPh sb="3" eb="5">
      <t>コウリュウ</t>
    </rPh>
    <rPh sb="5" eb="7">
      <t>キキン</t>
    </rPh>
    <phoneticPr fontId="38"/>
  </si>
  <si>
    <t>長野県市町村自治振興組合</t>
  </si>
  <si>
    <t>長野県後期高齢者医療広域連合（一般会計）</t>
  </si>
  <si>
    <t>長野県後期高齢者医療広域連合（後期高齢者医療事業特別会計）</t>
  </si>
  <si>
    <t>辰野町塩尻市小学校組合</t>
  </si>
  <si>
    <t>松塩安筑老人福祉施設組合</t>
  </si>
  <si>
    <t>塩尻市辰野町中学校組合</t>
  </si>
  <si>
    <t>松塩筑木曽老人福祉施設組合</t>
  </si>
  <si>
    <t>松塩地区広域施設組合（一般会計）</t>
  </si>
  <si>
    <t>松塩地区広域施設組合（電気事業特別会計）</t>
  </si>
  <si>
    <t>長野県県民交通災害共済</t>
  </si>
  <si>
    <t>長野県地方税滞納整理機構</t>
  </si>
  <si>
    <t>松本広域連合（松本地域ふるさと基金事業特別会計）</t>
    <rPh sb="0" eb="2">
      <t>マツモト</t>
    </rPh>
    <rPh sb="2" eb="4">
      <t>コウイキ</t>
    </rPh>
    <rPh sb="4" eb="6">
      <t>レンゴウ</t>
    </rPh>
    <rPh sb="7" eb="9">
      <t>マツモト</t>
    </rPh>
    <rPh sb="9" eb="11">
      <t>チイキ</t>
    </rPh>
    <rPh sb="15" eb="17">
      <t>キキン</t>
    </rPh>
    <rPh sb="17" eb="19">
      <t>ジギョウ</t>
    </rPh>
    <rPh sb="19" eb="21">
      <t>トクベツ</t>
    </rPh>
    <rPh sb="21" eb="23">
      <t>カイケイ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</si>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</sst>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178F-4915-8E3F-2CCD521BEC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84076</c:v>
                </c:pt>
                <c:pt idx="1">
                  <c:v>52473</c:v>
                </c:pt>
                <c:pt idx="2">
                  <c:v>69830</c:v>
                </c:pt>
                <c:pt idx="3">
                  <c:v>52919</c:v>
                </c:pt>
                <c:pt idx="4">
                  <c:v>71450</c:v>
                </c:pt>
              </c:numCache>
            </c:numRef>
          </c:val>
          <c:smooth val="0"/>
          <c:extLst>
            <c:ext xmlns:c16="http://schemas.microsoft.com/office/drawing/2014/chart" uri="{C3380CC4-5D6E-409C-BE32-E72D297353CC}">
              <c16:uniqueId val="{00000001-178F-4915-8E3F-2CCD521BEC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6.26</c:v>
                </c:pt>
                <c:pt idx="1">
                  <c:v>6.49</c:v>
                </c:pt>
                <c:pt idx="2">
                  <c:v>3.04</c:v>
                </c:pt>
                <c:pt idx="3">
                  <c:v>2.4500000000000002</c:v>
                </c:pt>
                <c:pt idx="4">
                  <c:v>2.54</c:v>
                </c:pt>
              </c:numCache>
            </c:numRef>
          </c:val>
          <c:extLst>
            <c:ext xmlns:c16="http://schemas.microsoft.com/office/drawing/2014/chart" uri="{C3380CC4-5D6E-409C-BE32-E72D297353CC}">
              <c16:uniqueId val="{00000000-3228-4F1C-A29E-37E9BF1BB7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22.17</c:v>
                </c:pt>
                <c:pt idx="1">
                  <c:v>24.41</c:v>
                </c:pt>
                <c:pt idx="2">
                  <c:v>28.35</c:v>
                </c:pt>
                <c:pt idx="3">
                  <c:v>29.57</c:v>
                </c:pt>
                <c:pt idx="4">
                  <c:v>28.77</c:v>
                </c:pt>
              </c:numCache>
            </c:numRef>
          </c:val>
          <c:extLst>
            <c:ext xmlns:c16="http://schemas.microsoft.com/office/drawing/2014/chart" uri="{C3380CC4-5D6E-409C-BE32-E72D297353CC}">
              <c16:uniqueId val="{00000001-3228-4F1C-A29E-37E9BF1BB7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0.87</c:v>
                </c:pt>
                <c:pt idx="1">
                  <c:v>3.52</c:v>
                </c:pt>
                <c:pt idx="2">
                  <c:v>-0.22</c:v>
                </c:pt>
                <c:pt idx="3">
                  <c:v>1.1200000000000001</c:v>
                </c:pt>
                <c:pt idx="4">
                  <c:v>-0.11</c:v>
                </c:pt>
              </c:numCache>
            </c:numRef>
          </c:val>
          <c:smooth val="0"/>
          <c:extLst>
            <c:ext xmlns:c16="http://schemas.microsoft.com/office/drawing/2014/chart" uri="{C3380CC4-5D6E-409C-BE32-E72D297353CC}">
              <c16:uniqueId val="{00000002-3228-4F1C-A29E-37E9BF1BB7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c:v>
                </c:pt>
                <c:pt idx="2">
                  <c:v>#N/A</c:v>
                </c:pt>
                <c:pt idx="3">
                  <c:v>0.54</c:v>
                </c:pt>
                <c:pt idx="4">
                  <c:v>#N/A</c:v>
                </c:pt>
                <c:pt idx="5">
                  <c:v>0.5</c:v>
                </c:pt>
                <c:pt idx="6">
                  <c:v>#N/A</c:v>
                </c:pt>
                <c:pt idx="7">
                  <c:v>0.46</c:v>
                </c:pt>
                <c:pt idx="8">
                  <c:v>0</c:v>
                </c:pt>
                <c:pt idx="9">
                  <c:v>0</c:v>
                </c:pt>
              </c:numCache>
            </c:numRef>
          </c:val>
          <c:extLst>
            <c:ext xmlns:c16="http://schemas.microsoft.com/office/drawing/2014/chart" uri="{C3380CC4-5D6E-409C-BE32-E72D297353CC}">
              <c16:uniqueId val="{00000000-69DE-4897-A0AB-DD639C5C2C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DE-4897-A0AB-DD639C5C2C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DE-4897-A0AB-DD639C5C2CFF}"/>
            </c:ext>
          </c:extLst>
        </c:ser>
        <c:ser>
          <c:idx val="3"/>
          <c:order val="3"/>
          <c:tx>
            <c:strRef>
              <c:f>データシート!$A$30</c:f>
              <c:strCache>
                <c:ptCount val="1"/>
                <c:pt idx="0">
                  <c:v>塩尻市国民健康保険楢川診療所事業特別会計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9DE-4897-A0AB-DD639C5C2CFF}"/>
            </c:ext>
          </c:extLst>
        </c:ser>
        <c:ser>
          <c:idx val="4"/>
          <c:order val="4"/>
          <c:tx>
            <c:strRef>
              <c:f>データシート!$A$31</c:f>
              <c:strCache>
                <c:ptCount val="1"/>
                <c:pt idx="0">
                  <c:v>塩尻市後期高齢者医療事業特別会計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0.13</c:v>
                </c:pt>
                <c:pt idx="4">
                  <c:v>#N/A</c:v>
                </c:pt>
                <c:pt idx="5">
                  <c:v>0.14000000000000001</c:v>
                </c:pt>
                <c:pt idx="6">
                  <c:v>#N/A</c:v>
                </c:pt>
                <c:pt idx="7">
                  <c:v>0.15</c:v>
                </c:pt>
                <c:pt idx="8">
                  <c:v>#N/A</c:v>
                </c:pt>
                <c:pt idx="9">
                  <c:v>0.19</c:v>
                </c:pt>
              </c:numCache>
            </c:numRef>
          </c:val>
          <c:extLst>
            <c:ext xmlns:c16="http://schemas.microsoft.com/office/drawing/2014/chart" uri="{C3380CC4-5D6E-409C-BE32-E72D297353CC}">
              <c16:uniqueId val="{00000004-69DE-4897-A0AB-DD639C5C2CFF}"/>
            </c:ext>
          </c:extLst>
        </c:ser>
        <c:ser>
          <c:idx val="5"/>
          <c:order val="5"/>
          <c:tx>
            <c:strRef>
              <c:f>データシート!$A$32</c:f>
              <c:strCache>
                <c:ptCount val="1"/>
                <c:pt idx="0">
                  <c:v>塩尻市国民健康保険事業特別会計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0.44</c:v>
                </c:pt>
                <c:pt idx="4">
                  <c:v>#N/A</c:v>
                </c:pt>
                <c:pt idx="5">
                  <c:v>0.08</c:v>
                </c:pt>
                <c:pt idx="6">
                  <c:v>#N/A</c:v>
                </c:pt>
                <c:pt idx="7">
                  <c:v>0.24</c:v>
                </c:pt>
                <c:pt idx="8">
                  <c:v>#N/A</c:v>
                </c:pt>
                <c:pt idx="9">
                  <c:v>0.36</c:v>
                </c:pt>
              </c:numCache>
            </c:numRef>
          </c:val>
          <c:extLst>
            <c:ext xmlns:c16="http://schemas.microsoft.com/office/drawing/2014/chart" uri="{C3380CC4-5D6E-409C-BE32-E72D297353CC}">
              <c16:uniqueId val="{00000005-69DE-4897-A0AB-DD639C5C2CFF}"/>
            </c:ext>
          </c:extLst>
        </c:ser>
        <c:ser>
          <c:idx val="6"/>
          <c:order val="6"/>
          <c:tx>
            <c:strRef>
              <c:f>データシート!$A$33</c:f>
              <c:strCache>
                <c:ptCount val="1"/>
                <c:pt idx="0">
                  <c:v>塩尻市介護保険事業特別会計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0.79</c:v>
                </c:pt>
                <c:pt idx="4">
                  <c:v>#N/A</c:v>
                </c:pt>
                <c:pt idx="5">
                  <c:v>1.07</c:v>
                </c:pt>
                <c:pt idx="6">
                  <c:v>#N/A</c:v>
                </c:pt>
                <c:pt idx="7">
                  <c:v>0.63</c:v>
                </c:pt>
                <c:pt idx="8">
                  <c:v>#N/A</c:v>
                </c:pt>
                <c:pt idx="9">
                  <c:v>0.69</c:v>
                </c:pt>
              </c:numCache>
            </c:numRef>
          </c:val>
          <c:extLst>
            <c:ext xmlns:c16="http://schemas.microsoft.com/office/drawing/2014/chart" uri="{C3380CC4-5D6E-409C-BE32-E72D297353CC}">
              <c16:uniqueId val="{00000006-69DE-4897-A0AB-DD639C5C2C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6.24</c:v>
                </c:pt>
                <c:pt idx="2">
                  <c:v>#N/A</c:v>
                </c:pt>
                <c:pt idx="3">
                  <c:v>6.48</c:v>
                </c:pt>
                <c:pt idx="4">
                  <c:v>#N/A</c:v>
                </c:pt>
                <c:pt idx="5">
                  <c:v>3.03</c:v>
                </c:pt>
                <c:pt idx="6">
                  <c:v>#N/A</c:v>
                </c:pt>
                <c:pt idx="7">
                  <c:v>2.4500000000000002</c:v>
                </c:pt>
                <c:pt idx="8">
                  <c:v>#N/A</c:v>
                </c:pt>
                <c:pt idx="9">
                  <c:v>2.5299999999999998</c:v>
                </c:pt>
              </c:numCache>
            </c:numRef>
          </c:val>
          <c:extLst>
            <c:ext xmlns:c16="http://schemas.microsoft.com/office/drawing/2014/chart" uri="{C3380CC4-5D6E-409C-BE32-E72D297353CC}">
              <c16:uniqueId val="{00000007-69DE-4897-A0AB-DD639C5C2CFF}"/>
            </c:ext>
          </c:extLst>
        </c:ser>
        <c:ser>
          <c:idx val="8"/>
          <c:order val="8"/>
          <c:tx>
            <c:strRef>
              <c:f>データシート!$A$35</c:f>
              <c:strCache>
                <c:ptCount val="1"/>
                <c:pt idx="0">
                  <c:v>塩尻市下水道事業会計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2.72</c:v>
                </c:pt>
                <c:pt idx="2">
                  <c:v>#N/A</c:v>
                </c:pt>
                <c:pt idx="3">
                  <c:v>3.21</c:v>
                </c:pt>
                <c:pt idx="4">
                  <c:v>#N/A</c:v>
                </c:pt>
                <c:pt idx="5">
                  <c:v>3.46</c:v>
                </c:pt>
                <c:pt idx="6">
                  <c:v>#N/A</c:v>
                </c:pt>
                <c:pt idx="7">
                  <c:v>3.69</c:v>
                </c:pt>
                <c:pt idx="8">
                  <c:v>#N/A</c:v>
                </c:pt>
                <c:pt idx="9">
                  <c:v>3.91</c:v>
                </c:pt>
              </c:numCache>
            </c:numRef>
          </c:val>
          <c:extLst>
            <c:ext xmlns:c16="http://schemas.microsoft.com/office/drawing/2014/chart" uri="{C3380CC4-5D6E-409C-BE32-E72D297353CC}">
              <c16:uniqueId val="{00000008-69DE-4897-A0AB-DD639C5C2CFF}"/>
            </c:ext>
          </c:extLst>
        </c:ser>
        <c:ser>
          <c:idx val="9"/>
          <c:order val="9"/>
          <c:tx>
            <c:strRef>
              <c:f>データシート!$A$36</c:f>
              <c:strCache>
                <c:ptCount val="1"/>
                <c:pt idx="0">
                  <c:v>塩尻市水道事業会計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7.35</c:v>
                </c:pt>
                <c:pt idx="2">
                  <c:v>#N/A</c:v>
                </c:pt>
                <c:pt idx="3">
                  <c:v>8.3800000000000008</c:v>
                </c:pt>
                <c:pt idx="4">
                  <c:v>#N/A</c:v>
                </c:pt>
                <c:pt idx="5">
                  <c:v>9.4600000000000009</c:v>
                </c:pt>
                <c:pt idx="6">
                  <c:v>#N/A</c:v>
                </c:pt>
                <c:pt idx="7">
                  <c:v>10.35</c:v>
                </c:pt>
                <c:pt idx="8">
                  <c:v>#N/A</c:v>
                </c:pt>
                <c:pt idx="9">
                  <c:v>10.62</c:v>
                </c:pt>
              </c:numCache>
            </c:numRef>
          </c:val>
          <c:extLst>
            <c:ext xmlns:c16="http://schemas.microsoft.com/office/drawing/2014/chart" uri="{C3380CC4-5D6E-409C-BE32-E72D297353CC}">
              <c16:uniqueId val="{00000009-69DE-4897-A0AB-DD639C5C2C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3182</c:v>
                </c:pt>
                <c:pt idx="5">
                  <c:v>3105</c:v>
                </c:pt>
                <c:pt idx="8">
                  <c:v>3087</c:v>
                </c:pt>
                <c:pt idx="11">
                  <c:v>3043</c:v>
                </c:pt>
                <c:pt idx="14">
                  <c:v>3002</c:v>
                </c:pt>
              </c:numCache>
            </c:numRef>
          </c:val>
          <c:extLst>
            <c:ext xmlns:c16="http://schemas.microsoft.com/office/drawing/2014/chart" uri="{C3380CC4-5D6E-409C-BE32-E72D297353CC}">
              <c16:uniqueId val="{00000000-51E9-47ED-99CA-F776828DAC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51E9-47ED-99CA-F776828DAC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40</c:v>
                </c:pt>
                <c:pt idx="3">
                  <c:v>36</c:v>
                </c:pt>
                <c:pt idx="6">
                  <c:v>30</c:v>
                </c:pt>
                <c:pt idx="9">
                  <c:v>25</c:v>
                </c:pt>
                <c:pt idx="12">
                  <c:v>21</c:v>
                </c:pt>
              </c:numCache>
            </c:numRef>
          </c:val>
          <c:extLst>
            <c:ext xmlns:c16="http://schemas.microsoft.com/office/drawing/2014/chart" uri="{C3380CC4-5D6E-409C-BE32-E72D297353CC}">
              <c16:uniqueId val="{00000002-51E9-47ED-99CA-F776828DAC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66</c:v>
                </c:pt>
                <c:pt idx="6">
                  <c:v>72</c:v>
                </c:pt>
                <c:pt idx="9">
                  <c:v>61</c:v>
                </c:pt>
                <c:pt idx="12">
                  <c:v>54</c:v>
                </c:pt>
              </c:numCache>
            </c:numRef>
          </c:val>
          <c:extLst>
            <c:ext xmlns:c16="http://schemas.microsoft.com/office/drawing/2014/chart" uri="{C3380CC4-5D6E-409C-BE32-E72D297353CC}">
              <c16:uniqueId val="{00000003-51E9-47ED-99CA-F776828DAC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1077</c:v>
                </c:pt>
                <c:pt idx="3">
                  <c:v>1075</c:v>
                </c:pt>
                <c:pt idx="6">
                  <c:v>1079</c:v>
                </c:pt>
                <c:pt idx="9">
                  <c:v>1071</c:v>
                </c:pt>
                <c:pt idx="12">
                  <c:v>1079</c:v>
                </c:pt>
              </c:numCache>
            </c:numRef>
          </c:val>
          <c:extLst>
            <c:ext xmlns:c16="http://schemas.microsoft.com/office/drawing/2014/chart" uri="{C3380CC4-5D6E-409C-BE32-E72D297353CC}">
              <c16:uniqueId val="{00000004-51E9-47ED-99CA-F776828DAC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E9-47ED-99CA-F776828DAC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E9-47ED-99CA-F776828DAC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2971</c:v>
                </c:pt>
                <c:pt idx="3">
                  <c:v>2966</c:v>
                </c:pt>
                <c:pt idx="6">
                  <c:v>2968</c:v>
                </c:pt>
                <c:pt idx="9">
                  <c:v>3114</c:v>
                </c:pt>
                <c:pt idx="12">
                  <c:v>3151</c:v>
                </c:pt>
              </c:numCache>
            </c:numRef>
          </c:val>
          <c:extLst>
            <c:ext xmlns:c16="http://schemas.microsoft.com/office/drawing/2014/chart" uri="{C3380CC4-5D6E-409C-BE32-E72D297353CC}">
              <c16:uniqueId val="{00000007-51E9-47ED-99CA-F776828DAC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1007</c:v>
                </c:pt>
                <c:pt idx="2">
                  <c:v>#N/A</c:v>
                </c:pt>
                <c:pt idx="3">
                  <c:v>#N/A</c:v>
                </c:pt>
                <c:pt idx="4">
                  <c:v>1038</c:v>
                </c:pt>
                <c:pt idx="5">
                  <c:v>#N/A</c:v>
                </c:pt>
                <c:pt idx="6">
                  <c:v>#N/A</c:v>
                </c:pt>
                <c:pt idx="7">
                  <c:v>1062</c:v>
                </c:pt>
                <c:pt idx="8">
                  <c:v>#N/A</c:v>
                </c:pt>
                <c:pt idx="9">
                  <c:v>#N/A</c:v>
                </c:pt>
                <c:pt idx="10">
                  <c:v>1228</c:v>
                </c:pt>
                <c:pt idx="11">
                  <c:v>#N/A</c:v>
                </c:pt>
                <c:pt idx="12">
                  <c:v>#N/A</c:v>
                </c:pt>
                <c:pt idx="13">
                  <c:v>1303</c:v>
                </c:pt>
                <c:pt idx="14">
                  <c:v>#N/A</c:v>
                </c:pt>
              </c:numCache>
            </c:numRef>
          </c:val>
          <c:smooth val="0"/>
          <c:extLst>
            <c:ext xmlns:c16="http://schemas.microsoft.com/office/drawing/2014/chart" uri="{C3380CC4-5D6E-409C-BE32-E72D297353CC}">
              <c16:uniqueId val="{00000008-51E9-47ED-99CA-F776828DAC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30810</c:v>
                </c:pt>
                <c:pt idx="5">
                  <c:v>30066</c:v>
                </c:pt>
                <c:pt idx="8">
                  <c:v>29041</c:v>
                </c:pt>
                <c:pt idx="11">
                  <c:v>27732</c:v>
                </c:pt>
                <c:pt idx="14">
                  <c:v>26913</c:v>
                </c:pt>
              </c:numCache>
            </c:numRef>
          </c:val>
          <c:extLst>
            <c:ext xmlns:c16="http://schemas.microsoft.com/office/drawing/2014/chart" uri="{C3380CC4-5D6E-409C-BE32-E72D297353CC}">
              <c16:uniqueId val="{00000000-AB45-4B6C-BC9C-10242F9C16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3266</c:v>
                </c:pt>
                <c:pt idx="5">
                  <c:v>3439</c:v>
                </c:pt>
                <c:pt idx="8">
                  <c:v>4305</c:v>
                </c:pt>
                <c:pt idx="11">
                  <c:v>4019</c:v>
                </c:pt>
                <c:pt idx="14">
                  <c:v>3979</c:v>
                </c:pt>
              </c:numCache>
            </c:numRef>
          </c:val>
          <c:extLst>
            <c:ext xmlns:c16="http://schemas.microsoft.com/office/drawing/2014/chart" uri="{C3380CC4-5D6E-409C-BE32-E72D297353CC}">
              <c16:uniqueId val="{00000001-AB45-4B6C-BC9C-10242F9C16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6355</c:v>
                </c:pt>
                <c:pt idx="5">
                  <c:v>7459</c:v>
                </c:pt>
                <c:pt idx="8">
                  <c:v>8074</c:v>
                </c:pt>
                <c:pt idx="11">
                  <c:v>8366</c:v>
                </c:pt>
                <c:pt idx="14">
                  <c:v>8533</c:v>
                </c:pt>
              </c:numCache>
            </c:numRef>
          </c:val>
          <c:extLst>
            <c:ext xmlns:c16="http://schemas.microsoft.com/office/drawing/2014/chart" uri="{C3380CC4-5D6E-409C-BE32-E72D297353CC}">
              <c16:uniqueId val="{00000002-AB45-4B6C-BC9C-10242F9C16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45-4B6C-BC9C-10242F9C16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45-4B6C-BC9C-10242F9C16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144</c:v>
                </c:pt>
                <c:pt idx="3">
                  <c:v>120</c:v>
                </c:pt>
                <c:pt idx="6">
                  <c:v>96</c:v>
                </c:pt>
                <c:pt idx="9">
                  <c:v>99</c:v>
                </c:pt>
                <c:pt idx="12">
                  <c:v>76</c:v>
                </c:pt>
              </c:numCache>
            </c:numRef>
          </c:val>
          <c:extLst>
            <c:ext xmlns:c16="http://schemas.microsoft.com/office/drawing/2014/chart" uri="{C3380CC4-5D6E-409C-BE32-E72D297353CC}">
              <c16:uniqueId val="{00000005-AB45-4B6C-BC9C-10242F9C16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3402</c:v>
                </c:pt>
                <c:pt idx="3">
                  <c:v>3394</c:v>
                </c:pt>
                <c:pt idx="6">
                  <c:v>3303</c:v>
                </c:pt>
                <c:pt idx="9">
                  <c:v>3402</c:v>
                </c:pt>
                <c:pt idx="12">
                  <c:v>3407</c:v>
                </c:pt>
              </c:numCache>
            </c:numRef>
          </c:val>
          <c:extLst>
            <c:ext xmlns:c16="http://schemas.microsoft.com/office/drawing/2014/chart" uri="{C3380CC4-5D6E-409C-BE32-E72D297353CC}">
              <c16:uniqueId val="{00000006-AB45-4B6C-BC9C-10242F9C16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466</c:v>
                </c:pt>
                <c:pt idx="3">
                  <c:v>411</c:v>
                </c:pt>
                <c:pt idx="6">
                  <c:v>361</c:v>
                </c:pt>
                <c:pt idx="9">
                  <c:v>353</c:v>
                </c:pt>
                <c:pt idx="12">
                  <c:v>532</c:v>
                </c:pt>
              </c:numCache>
            </c:numRef>
          </c:val>
          <c:extLst>
            <c:ext xmlns:c16="http://schemas.microsoft.com/office/drawing/2014/chart" uri="{C3380CC4-5D6E-409C-BE32-E72D297353CC}">
              <c16:uniqueId val="{00000007-AB45-4B6C-BC9C-10242F9C16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11050</c:v>
                </c:pt>
                <c:pt idx="3">
                  <c:v>10568</c:v>
                </c:pt>
                <c:pt idx="6">
                  <c:v>9459</c:v>
                </c:pt>
                <c:pt idx="9">
                  <c:v>9757</c:v>
                </c:pt>
                <c:pt idx="12">
                  <c:v>9341</c:v>
                </c:pt>
              </c:numCache>
            </c:numRef>
          </c:val>
          <c:extLst>
            <c:ext xmlns:c16="http://schemas.microsoft.com/office/drawing/2014/chart" uri="{C3380CC4-5D6E-409C-BE32-E72D297353CC}">
              <c16:uniqueId val="{00000008-AB45-4B6C-BC9C-10242F9C16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329</c:v>
                </c:pt>
                <c:pt idx="3">
                  <c:v>294</c:v>
                </c:pt>
                <c:pt idx="6">
                  <c:v>265</c:v>
                </c:pt>
                <c:pt idx="9">
                  <c:v>241</c:v>
                </c:pt>
                <c:pt idx="12">
                  <c:v>77</c:v>
                </c:pt>
              </c:numCache>
            </c:numRef>
          </c:val>
          <c:extLst>
            <c:ext xmlns:c16="http://schemas.microsoft.com/office/drawing/2014/chart" uri="{C3380CC4-5D6E-409C-BE32-E72D297353CC}">
              <c16:uniqueId val="{00000009-AB45-4B6C-BC9C-10242F9C16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28725</c:v>
                </c:pt>
                <c:pt idx="3">
                  <c:v>28894</c:v>
                </c:pt>
                <c:pt idx="6">
                  <c:v>28578</c:v>
                </c:pt>
                <c:pt idx="9">
                  <c:v>27475</c:v>
                </c:pt>
                <c:pt idx="12">
                  <c:v>27359</c:v>
                </c:pt>
              </c:numCache>
            </c:numRef>
          </c:val>
          <c:extLst>
            <c:ext xmlns:c16="http://schemas.microsoft.com/office/drawing/2014/chart" uri="{C3380CC4-5D6E-409C-BE32-E72D297353CC}">
              <c16:uniqueId val="{0000000A-AB45-4B6C-BC9C-10242F9C16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3686</c:v>
                </c:pt>
                <c:pt idx="2">
                  <c:v>#N/A</c:v>
                </c:pt>
                <c:pt idx="3">
                  <c:v>#N/A</c:v>
                </c:pt>
                <c:pt idx="4">
                  <c:v>2717</c:v>
                </c:pt>
                <c:pt idx="5">
                  <c:v>#N/A</c:v>
                </c:pt>
                <c:pt idx="6">
                  <c:v>#N/A</c:v>
                </c:pt>
                <c:pt idx="7">
                  <c:v>643</c:v>
                </c:pt>
                <c:pt idx="8">
                  <c:v>#N/A</c:v>
                </c:pt>
                <c:pt idx="9">
                  <c:v>#N/A</c:v>
                </c:pt>
                <c:pt idx="10">
                  <c:v>1212</c:v>
                </c:pt>
                <c:pt idx="11">
                  <c:v>#N/A</c:v>
                </c:pt>
                <c:pt idx="12">
                  <c:v>#N/A</c:v>
                </c:pt>
                <c:pt idx="13">
                  <c:v>1368</c:v>
                </c:pt>
                <c:pt idx="14">
                  <c:v>#N/A</c:v>
                </c:pt>
              </c:numCache>
            </c:numRef>
          </c:val>
          <c:smooth val="0"/>
          <c:extLst>
            <c:ext xmlns:c16="http://schemas.microsoft.com/office/drawing/2014/chart" uri="{C3380CC4-5D6E-409C-BE32-E72D297353CC}">
              <c16:uniqueId val="{0000000B-AB45-4B6C-BC9C-10242F9C16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5051</c:v>
                </c:pt>
                <c:pt idx="1">
                  <c:v>5350</c:v>
                </c:pt>
                <c:pt idx="2">
                  <c:v>5305</c:v>
                </c:pt>
              </c:numCache>
            </c:numRef>
          </c:val>
          <c:extLst>
            <c:ext xmlns:c16="http://schemas.microsoft.com/office/drawing/2014/chart" uri="{C3380CC4-5D6E-409C-BE32-E72D297353CC}">
              <c16:uniqueId val="{00000000-1E17-4614-86C3-E262DD18DB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571</c:v>
                </c:pt>
                <c:pt idx="1">
                  <c:v>657</c:v>
                </c:pt>
                <c:pt idx="2">
                  <c:v>728</c:v>
                </c:pt>
              </c:numCache>
            </c:numRef>
          </c:val>
          <c:extLst>
            <c:ext xmlns:c16="http://schemas.microsoft.com/office/drawing/2014/chart" uri="{C3380CC4-5D6E-409C-BE32-E72D297353CC}">
              <c16:uniqueId val="{00000001-1E17-4614-86C3-E262DD18DB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3130</c:v>
                </c:pt>
                <c:pt idx="1">
                  <c:v>2964</c:v>
                </c:pt>
                <c:pt idx="2">
                  <c:v>2923</c:v>
                </c:pt>
              </c:numCache>
            </c:numRef>
          </c:val>
          <c:extLst>
            <c:ext xmlns:c16="http://schemas.microsoft.com/office/drawing/2014/chart" uri="{C3380CC4-5D6E-409C-BE32-E72D297353CC}">
              <c16:uniqueId val="{00000002-1E17-4614-86C3-E262DD18DB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長野県塩尻市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道路整備事業等により、元利償還金が３７百万円増加したことに加え、算入公債費等が４１百万円減少したことから、実質公債費比率の分子は前年度に比べ７５百万円増加し、１，３０３百万円となった。</a:t>
          </a:r>
        </a:p>
        <a:p>
          <a:r>
            <a:rPr kumimoji="1" lang="ja-JP" altLang="en-US" sz="1400">
              <a:latin typeface="ＭＳ ゴシック" pitchFamily="49" charset="-128"/>
              <a:ea typeface="ＭＳ ゴシック" pitchFamily="49" charset="-128"/>
            </a:rPr>
            <a:t>　今後は、公共施設の長寿命化改修などにより元利償還金の増加が見込まれることから、中長期的に地方債残高に目標値を設定することにより、公債費の減少を意識した財政運営を行う。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長野県塩尻市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予定額や公営企業債等繰入見込額が減少したことなどにより、将来負担額が５３５百万円減少したものの、充当可能特定歳入や基準財政需要額算入見込額が減少したことなどにより、充当可能財源等も６９２百万円減少したため、将来負担比率の分子は前年度に比べ１５６百万円増加し、１，３６８百万円となった。</a:t>
          </a:r>
        </a:p>
        <a:p>
          <a:r>
            <a:rPr kumimoji="1" lang="ja-JP" altLang="en-US" sz="1400">
              <a:latin typeface="ＭＳ ゴシック" pitchFamily="49" charset="-128"/>
              <a:ea typeface="ＭＳ ゴシック" pitchFamily="49" charset="-128"/>
            </a:rPr>
            <a:t>　中長期的に地方債残高に目標値を設定することにより、公債費の減少を意識した財政運営を行う。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長野県塩尻市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極的な基金運用による運用益の積み立てを行ったものの、積立額よりも取崩額の方が大きかったため、財政調整基金残高は４５百万円減少、その他特定目的基金残高も４１百万円減少した。一方で、減債基金残高が７１百万円増加したことにより、基金全体では前年度から１５百万円減少の８，９５６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本市が財政規律としている財政調整基金残高１８億円を堅持するため、財政計画に基づいた健全な財政運営を図る。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合併振興基金などの特定目的基金については、基金造成の目的を達成するため、引き続き計画的な運用や取り崩しに努める。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・合併振興基金：合併後の地域振興施策の推進を図るために要する費用の財源に充てる。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・公共施設等整備基金：公共施設等の長寿命化、統廃合、除却等に関する事業の推進並びに公共施設等の計画的な更新及び活用に要する費用の財源に充てる。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・未来につなぐ医療確保基金：産科医療に従事する医師の確保その他の地域医療の充実を図るために要する費用の財源に充てる。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・森林環境保全基金：森林の保全及び森林の有する公益的機能の維持増進を図るために要する費用の財源に充てる。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・知恵の交流基金：市民交流センターの施設、設備等の充実及び当該施設が目指す知恵の交流を通じた人づくりの推進を図るために要する費用の財源に充てる。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・合併振興基金：合併目的に資する事業に充当するため取り崩しを行ったことにより減額となった。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・公共施設等整備基金：今後本格的な更新時期を迎える公共施設等の長寿命化等に備えるため、計画的に積み立てたことにより増額となった。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・未来につなぐ医療確保基金：医学生への奨学資金貸与事業に充当するため、取り崩しを行い減額となった。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・合併振興基金：新市建設計画に位置付けられた事業に充当するため、計画的な取り崩しを予定している。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・公共施設等整備基金：公共施設の長寿命化や学校の大規模改修などに向け、運用益の積み立て等による残高確保と計画的な取り崩しを予定している。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・未来につなぐ医療確保基金：医学生への奨学資金貸与事業に充当するため、計画的な取り崩しを予定している。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・森林環境保全基金及び知恵の交流基金：過去に受けたふるさと寄付金分については、寄付者の意向に沿った事業に充当するため、計画的な取り崩しを予定している。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・市民交流センターの大規模改修や小坂田公園の再整備といった大型のハード事業に対応するため計画的な取り崩しを行ったため、４５百万円減少した。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は人口減少などにより市税や地方交付税など一般財源の確保が難しくなるとともに、高齢人口の増加や金利上昇などにより義務的経費が増加傾向で推移することが見込まれることから、将来にわたり持続可能な財政運営を行うため、標準財政規模の１割程度（１８億円）確保を財政規律とし、計画的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普通交付税の再算定における臨時財政対策債償還金費分や基金運用益の積み立てにより増加した。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臨時財政対策債の償還に充当するため、計画的な取り崩しを予定している。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長野県塩尻市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63,759
289.98
34,415,924
33,871,631
468,254
18,441,138
27,358,631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財政力指数は、前回同様０．６３となった。</a:t>
          </a:r>
          <a:endParaRPr lang="ja-JP" altLang="ja-JP" sz="1400">
            <a:effectLst/>
          </a:endParaRPr>
        </a:p>
        <a:p>
          <a:r>
            <a:rPr kumimoji="1" lang="ja-JP" altLang="ja-JP" sz="1100">
              <a:solidFill>
                <a:schemeClr val="dk1"/>
              </a:solidFill>
              <a:effectLst/>
              <a:latin typeface="+mn-lt"/>
              <a:ea typeface="+mn-ea"/>
              <a:cs typeface="+mn-cs"/>
            </a:rPr>
            <a:t>　依然として類似団体内平均を下回っているが、全国平均及び長野県平均よりは高い水準で推移している。</a:t>
          </a:r>
          <a:endParaRPr lang="ja-JP" altLang="ja-JP" sz="1400">
            <a:effectLst/>
          </a:endParaRPr>
        </a:p>
        <a:p>
          <a:r>
            <a:rPr kumimoji="1" lang="ja-JP" altLang="ja-JP" sz="1100">
              <a:solidFill>
                <a:schemeClr val="dk1"/>
              </a:solidFill>
              <a:effectLst/>
              <a:latin typeface="+mn-lt"/>
              <a:ea typeface="+mn-ea"/>
              <a:cs typeface="+mn-cs"/>
            </a:rPr>
            <a:t>　今後は、高齢人口の増加などに伴い社会保障費が増加傾向で推移することに加え、人口減少などに伴い市税などの自主財源が減少傾向で推移する厳しい財政状況が見込まれることから、引き続き行政改革や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推進による生産性向上を図ることで、持続可能な財政運営を堅持する。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132645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ポイント増加して</a:t>
          </a:r>
          <a:r>
            <a:rPr kumimoji="1" lang="ja-JP" altLang="en-US" sz="1100">
              <a:solidFill>
                <a:schemeClr val="dk1"/>
              </a:solidFill>
              <a:effectLst/>
              <a:latin typeface="+mn-lt"/>
              <a:ea typeface="+mn-ea"/>
              <a:cs typeface="+mn-cs"/>
            </a:rPr>
            <a:t>９２．１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人件費や扶助費といった義務的経費が増加したことや、近年の物価高騰による物件費の増加が主な要因である。</a:t>
          </a:r>
          <a:endParaRPr lang="ja-JP" altLang="ja-JP" sz="1400">
            <a:effectLst/>
          </a:endParaRPr>
        </a:p>
        <a:p>
          <a:r>
            <a:rPr kumimoji="1" lang="ja-JP" altLang="ja-JP" sz="1100">
              <a:solidFill>
                <a:schemeClr val="dk1"/>
              </a:solidFill>
              <a:effectLst/>
              <a:latin typeface="+mn-lt"/>
              <a:ea typeface="+mn-ea"/>
              <a:cs typeface="+mn-cs"/>
            </a:rPr>
            <a:t>　今後もより一層義務的経費や物件費などの増加が見込まれることから、事務事業の見直しにより経常経費の抑制を図る</a:t>
          </a:r>
          <a:r>
            <a:rPr kumimoji="1" lang="ja-JP" altLang="en-US" sz="1100">
              <a:solidFill>
                <a:schemeClr val="dk1"/>
              </a:solidFill>
              <a:effectLst/>
              <a:latin typeface="+mn-lt"/>
              <a:ea typeface="+mn-ea"/>
              <a:cs typeface="+mn-cs"/>
            </a:rPr>
            <a:t>ほか、施設の使用料などの行政サービスにかかる料金の見直しなどを行い、積極的な歳入確保を図る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120332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755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3119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0057"/>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161607</xdr:rowOff>
    </xdr:from>
    <xdr:to>
      <xdr:col>11</xdr:col>
      <xdr:colOff>31750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0057"/>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86059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90822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110807</xdr:rowOff>
    </xdr:from>
    <xdr:to>
      <xdr:col>11</xdr:col>
      <xdr:colOff>82550</xdr:colOff>
      <xdr:row>62</xdr:row>
      <xdr:rowOff>40957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51134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人口１人当たり人件費・物件費等決算額は、前年度から</a:t>
          </a:r>
          <a:r>
            <a:rPr kumimoji="1" lang="ja-JP" altLang="en-US" sz="1100">
              <a:solidFill>
                <a:schemeClr val="dk1"/>
              </a:solidFill>
              <a:effectLst/>
              <a:latin typeface="+mn-lt"/>
              <a:ea typeface="+mn-ea"/>
              <a:cs typeface="+mn-cs"/>
            </a:rPr>
            <a:t>６，２６５</a:t>
          </a:r>
          <a:r>
            <a:rPr kumimoji="1" lang="ja-JP" altLang="ja-JP" sz="1100">
              <a:solidFill>
                <a:schemeClr val="dk1"/>
              </a:solidFill>
              <a:effectLst/>
              <a:latin typeface="+mn-lt"/>
              <a:ea typeface="+mn-ea"/>
              <a:cs typeface="+mn-cs"/>
            </a:rPr>
            <a:t>円増加し、</a:t>
          </a:r>
          <a:r>
            <a:rPr kumimoji="1" lang="ja-JP" altLang="en-US" sz="1100">
              <a:solidFill>
                <a:schemeClr val="dk1"/>
              </a:solidFill>
              <a:effectLst/>
              <a:latin typeface="+mn-lt"/>
              <a:ea typeface="+mn-ea"/>
              <a:cs typeface="+mn-cs"/>
            </a:rPr>
            <a:t>３．９ポイントの増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これは、物価高騰による</a:t>
          </a:r>
          <a:r>
            <a:rPr kumimoji="1" lang="ja-JP" altLang="en-US" sz="1100">
              <a:solidFill>
                <a:schemeClr val="dk1"/>
              </a:solidFill>
              <a:effectLst/>
              <a:latin typeface="+mn-lt"/>
              <a:ea typeface="+mn-ea"/>
              <a:cs typeface="+mn-cs"/>
            </a:rPr>
            <a:t>需用費や委託料</a:t>
          </a:r>
          <a:r>
            <a:rPr kumimoji="1" lang="ja-JP" altLang="ja-JP" sz="1100">
              <a:solidFill>
                <a:schemeClr val="dk1"/>
              </a:solidFill>
              <a:effectLst/>
              <a:latin typeface="+mn-lt"/>
              <a:ea typeface="+mn-ea"/>
              <a:cs typeface="+mn-cs"/>
            </a:rPr>
            <a:t>の増加、人事院勧告に伴う人件費の増加等によるものである。</a:t>
          </a:r>
          <a:endParaRPr lang="ja-JP" altLang="ja-JP" sz="1400">
            <a:effectLst/>
          </a:endParaRPr>
        </a:p>
        <a:p>
          <a:r>
            <a:rPr kumimoji="1" lang="ja-JP" altLang="ja-JP" sz="1100">
              <a:solidFill>
                <a:schemeClr val="dk1"/>
              </a:solidFill>
              <a:effectLst/>
              <a:latin typeface="+mn-lt"/>
              <a:ea typeface="+mn-ea"/>
              <a:cs typeface="+mn-cs"/>
            </a:rPr>
            <a:t>　本市では、以前から他団体に比べ高い水準で推移していることから、今後、</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の推進などで生産性を向上させることにより、人件費・物件費などの行政コストの抑制・削減を図る。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51806</xdr:rowOff>
    </xdr:from>
    <xdr:to>
      <xdr:col>23</xdr:col>
      <xdr:colOff>133350</xdr:colOff>
      <xdr:row>83</xdr:row>
      <xdr:rowOff>102198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82156"/>
          <a:ext cx="838200" cy="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24829</xdr:rowOff>
    </xdr:from>
    <xdr:to>
      <xdr:col>19</xdr:col>
      <xdr:colOff>133350</xdr:colOff>
      <xdr:row>83</xdr:row>
      <xdr:rowOff>51806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55179"/>
          <a:ext cx="889000" cy="2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157527</xdr:rowOff>
    </xdr:from>
    <xdr:to>
      <xdr:col>15</xdr:col>
      <xdr:colOff>82550</xdr:colOff>
      <xdr:row>83</xdr:row>
      <xdr:rowOff>24829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16427"/>
          <a:ext cx="889000" cy="3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97451</xdr:rowOff>
    </xdr:from>
    <xdr:to>
      <xdr:col>11</xdr:col>
      <xdr:colOff>31750</xdr:colOff>
      <xdr:row>82</xdr:row>
      <xdr:rowOff>157527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56351"/>
          <a:ext cx="889000" cy="6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51398</xdr:rowOff>
    </xdr:from>
    <xdr:to>
      <xdr:col>23</xdr:col>
      <xdr:colOff>184150</xdr:colOff>
      <xdr:row>83</xdr:row>
      <xdr:rowOff>152998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23475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5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1006</xdr:rowOff>
    </xdr:from>
    <xdr:to>
      <xdr:col>19</xdr:col>
      <xdr:colOff>184150</xdr:colOff>
      <xdr:row>83</xdr:row>
      <xdr:rowOff>102606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87383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17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145479</xdr:rowOff>
    </xdr:from>
    <xdr:to>
      <xdr:col>15</xdr:col>
      <xdr:colOff>133350</xdr:colOff>
      <xdr:row>83</xdr:row>
      <xdr:rowOff>75629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60406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9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106727</xdr:rowOff>
    </xdr:from>
    <xdr:to>
      <xdr:col>11</xdr:col>
      <xdr:colOff>82550</xdr:colOff>
      <xdr:row>83</xdr:row>
      <xdr:rowOff>36877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21654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5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46651</xdr:rowOff>
    </xdr:from>
    <xdr:to>
      <xdr:col>7</xdr:col>
      <xdr:colOff>31750</xdr:colOff>
      <xdr:row>82</xdr:row>
      <xdr:rowOff>148251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133028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9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ラスパイレス指数は、前年度</a:t>
          </a:r>
          <a:r>
            <a:rPr kumimoji="1" lang="ja-JP" altLang="en-US" sz="1100">
              <a:solidFill>
                <a:schemeClr val="dk1"/>
              </a:solidFill>
              <a:effectLst/>
              <a:latin typeface="+mn-lt"/>
              <a:ea typeface="+mn-ea"/>
              <a:cs typeface="+mn-cs"/>
            </a:rPr>
            <a:t>から０．１ポイント減少し、</a:t>
          </a:r>
          <a:r>
            <a:rPr kumimoji="1" lang="ja-JP" altLang="ja-JP" sz="1100">
              <a:solidFill>
                <a:schemeClr val="dk1"/>
              </a:solidFill>
              <a:effectLst/>
              <a:latin typeface="+mn-lt"/>
              <a:ea typeface="+mn-ea"/>
              <a:cs typeface="+mn-cs"/>
            </a:rPr>
            <a:t>９８．</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近年ほぼ同水準で推移をしている要因として、人事院勧告に基づく給与改定を適切に実施してきたことが挙げられる。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類似団体平均よりも高くなっている要因としては、本市が地域手当を支給していること等が挙げられる。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全国市平均と同等の数値であるが、類似団体平均を上回っていることを踏まえて今後も適正な給与水準の維持に努める。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136071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635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136071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80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136071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人口１，０００人当たり職員数は、前年度から０．</a:t>
          </a:r>
          <a:r>
            <a:rPr kumimoji="1" lang="ja-JP" altLang="en-US" sz="1100">
              <a:solidFill>
                <a:schemeClr val="dk1"/>
              </a:solidFill>
              <a:effectLst/>
              <a:latin typeface="+mn-lt"/>
              <a:ea typeface="+mn-ea"/>
              <a:cs typeface="+mn-cs"/>
            </a:rPr>
            <a:t>１４</a:t>
          </a:r>
          <a:r>
            <a:rPr kumimoji="1" lang="ja-JP" altLang="ja-JP" sz="1100">
              <a:solidFill>
                <a:schemeClr val="dk1"/>
              </a:solidFill>
              <a:effectLst/>
              <a:latin typeface="+mn-lt"/>
              <a:ea typeface="+mn-ea"/>
              <a:cs typeface="+mn-cs"/>
            </a:rPr>
            <a:t>人増加して７．</a:t>
          </a:r>
          <a:r>
            <a:rPr kumimoji="1" lang="ja-JP" altLang="en-US" sz="1100">
              <a:solidFill>
                <a:schemeClr val="dk1"/>
              </a:solidFill>
              <a:effectLst/>
              <a:latin typeface="+mn-lt"/>
              <a:ea typeface="+mn-ea"/>
              <a:cs typeface="+mn-cs"/>
            </a:rPr>
            <a:t>６５</a:t>
          </a:r>
          <a:r>
            <a:rPr kumimoji="1" lang="ja-JP" altLang="ja-JP" sz="1100">
              <a:solidFill>
                <a:schemeClr val="dk1"/>
              </a:solidFill>
              <a:effectLst/>
              <a:latin typeface="+mn-lt"/>
              <a:ea typeface="+mn-ea"/>
              <a:cs typeface="+mn-cs"/>
            </a:rPr>
            <a:t>人となった。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ほぼ同水準で推移している要因として、定員管理計画に基づき計画的な職員の新規採用を行っていることなどが挙げられる。</a:t>
          </a:r>
          <a:endParaRPr lang="ja-JP" altLang="ja-JP" sz="1400">
            <a:effectLst/>
          </a:endParaRPr>
        </a:p>
        <a:p>
          <a:r>
            <a:rPr kumimoji="1" lang="ja-JP" altLang="ja-JP" sz="1100">
              <a:solidFill>
                <a:schemeClr val="dk1"/>
              </a:solidFill>
              <a:effectLst/>
              <a:latin typeface="+mn-lt"/>
              <a:ea typeface="+mn-ea"/>
              <a:cs typeface="+mn-cs"/>
            </a:rPr>
            <a:t>　全国平均及び長野県平均は下回っている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、計画的な定員管理</a:t>
          </a:r>
          <a:r>
            <a:rPr kumimoji="1" lang="ja-JP" altLang="en-US" sz="1100">
              <a:solidFill>
                <a:schemeClr val="dk1"/>
              </a:solidFill>
              <a:effectLst/>
              <a:latin typeface="+mn-lt"/>
              <a:ea typeface="+mn-ea"/>
              <a:cs typeface="+mn-cs"/>
            </a:rPr>
            <a:t>や事業の見直し</a:t>
          </a:r>
          <a:r>
            <a:rPr kumimoji="1" lang="ja-JP" altLang="ja-JP" sz="1100">
              <a:solidFill>
                <a:schemeClr val="dk1"/>
              </a:solidFill>
              <a:effectLst/>
              <a:latin typeface="+mn-lt"/>
              <a:ea typeface="+mn-ea"/>
              <a:cs typeface="+mn-cs"/>
            </a:rPr>
            <a:t>などにより、更なる適正化を図る。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79738</xdr:rowOff>
    </xdr:from>
    <xdr:to>
      <xdr:col>81</xdr:col>
      <xdr:colOff>44450</xdr:colOff>
      <xdr:row>61</xdr:row>
      <xdr:rowOff>103868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381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72844</xdr:rowOff>
    </xdr:from>
    <xdr:to>
      <xdr:col>77</xdr:col>
      <xdr:colOff>44450</xdr:colOff>
      <xdr:row>61</xdr:row>
      <xdr:rowOff>79738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3129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72844</xdr:rowOff>
    </xdr:from>
    <xdr:to>
      <xdr:col>72</xdr:col>
      <xdr:colOff>203200</xdr:colOff>
      <xdr:row>61</xdr:row>
      <xdr:rowOff>90079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3129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81462</xdr:rowOff>
    </xdr:from>
    <xdr:to>
      <xdr:col>68</xdr:col>
      <xdr:colOff>152400</xdr:colOff>
      <xdr:row>61</xdr:row>
      <xdr:rowOff>90079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39912"/>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53068</xdr:rowOff>
    </xdr:from>
    <xdr:to>
      <xdr:col>81</xdr:col>
      <xdr:colOff>95250</xdr:colOff>
      <xdr:row>61</xdr:row>
      <xdr:rowOff>154668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69595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5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28938</xdr:rowOff>
    </xdr:from>
    <xdr:to>
      <xdr:col>77</xdr:col>
      <xdr:colOff>95250</xdr:colOff>
      <xdr:row>61</xdr:row>
      <xdr:rowOff>130538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22044</xdr:rowOff>
    </xdr:from>
    <xdr:to>
      <xdr:col>73</xdr:col>
      <xdr:colOff>44450</xdr:colOff>
      <xdr:row>61</xdr:row>
      <xdr:rowOff>123644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133821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39279</xdr:rowOff>
    </xdr:from>
    <xdr:to>
      <xdr:col>68</xdr:col>
      <xdr:colOff>203200</xdr:colOff>
      <xdr:row>61</xdr:row>
      <xdr:rowOff>140879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30662</xdr:rowOff>
    </xdr:from>
    <xdr:to>
      <xdr:col>64</xdr:col>
      <xdr:colOff>152400</xdr:colOff>
      <xdr:row>61</xdr:row>
      <xdr:rowOff>132262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117039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実質公債費比率は、前年度から０．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ポイント増加して７．</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これは前年度に比較して、地方債元利償還金が増加したことによるものである。</a:t>
          </a:r>
          <a:endParaRPr lang="ja-JP" altLang="ja-JP" sz="1400">
            <a:effectLst/>
          </a:endParaRPr>
        </a:p>
        <a:p>
          <a:r>
            <a:rPr kumimoji="1" lang="ja-JP" altLang="ja-JP" sz="1100">
              <a:solidFill>
                <a:schemeClr val="dk1"/>
              </a:solidFill>
              <a:effectLst/>
              <a:latin typeface="+mn-lt"/>
              <a:ea typeface="+mn-ea"/>
              <a:cs typeface="+mn-cs"/>
            </a:rPr>
            <a:t>　本市では、普通建設事業費の財源に占める地方債の割合が年々高まっていることから、地方債残高に目標値を設定するとともに、交付税算入率の高い地方債の活用などにより、実質公債費比率の抑制を図る。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6195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68156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将来負担比率は、前年度から</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８．５</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上昇した原因は、臨時財政対策債を除いた地方債残高が増加したことに起因する。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今後は、中長期的に地方債残高の目標値を定め、将来負担比率を見通した財政運営を行う。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74930</xdr:rowOff>
    </xdr:from>
    <xdr:to>
      <xdr:col>81</xdr:col>
      <xdr:colOff>44450</xdr:colOff>
      <xdr:row>14</xdr:row>
      <xdr:rowOff>84314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75230"/>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26670</xdr:rowOff>
    </xdr:from>
    <xdr:to>
      <xdr:col>77</xdr:col>
      <xdr:colOff>44450</xdr:colOff>
      <xdr:row>14</xdr:row>
      <xdr:rowOff>74930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269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26670</xdr:rowOff>
    </xdr:from>
    <xdr:to>
      <xdr:col>72</xdr:col>
      <xdr:colOff>203200</xdr:colOff>
      <xdr:row>15</xdr:row>
      <xdr:rowOff>32173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269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32173</xdr:rowOff>
    </xdr:from>
    <xdr:to>
      <xdr:col>68</xdr:col>
      <xdr:colOff>152400</xdr:colOff>
      <xdr:row>15</xdr:row>
      <xdr:rowOff>132715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0392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33514</xdr:rowOff>
    </xdr:from>
    <xdr:to>
      <xdr:col>81</xdr:col>
      <xdr:colOff>95250</xdr:colOff>
      <xdr:row>14</xdr:row>
      <xdr:rowOff>135114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81791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24130</xdr:rowOff>
    </xdr:from>
    <xdr:to>
      <xdr:col>77</xdr:col>
      <xdr:colOff>95250</xdr:colOff>
      <xdr:row>14</xdr:row>
      <xdr:rowOff>125730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135907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9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147320</xdr:rowOff>
    </xdr:from>
    <xdr:to>
      <xdr:col>73</xdr:col>
      <xdr:colOff>44450</xdr:colOff>
      <xdr:row>14</xdr:row>
      <xdr:rowOff>77470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87647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81915</xdr:rowOff>
    </xdr:from>
    <xdr:to>
      <xdr:col>64</xdr:col>
      <xdr:colOff>152400</xdr:colOff>
      <xdr:row>16</xdr:row>
      <xdr:rowOff>12065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22242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長野県塩尻市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63,759
289.98
34,415,924
33,871,631
468,254
18,441,138
27,358,631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２７．９</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依然として類似団体内平均、全国平均及び長野県平均を上回る水準で推移している</a:t>
          </a:r>
          <a:r>
            <a:rPr kumimoji="1" lang="ja-JP" altLang="en-US" sz="1100">
              <a:solidFill>
                <a:schemeClr val="dk1"/>
              </a:solidFill>
              <a:effectLst/>
              <a:latin typeface="+mn-lt"/>
              <a:ea typeface="+mn-ea"/>
              <a:cs typeface="+mn-cs"/>
            </a:rPr>
            <a:t>。その理由</a:t>
          </a:r>
          <a:r>
            <a:rPr kumimoji="1" lang="ja-JP" altLang="ja-JP" sz="1100">
              <a:solidFill>
                <a:schemeClr val="dk1"/>
              </a:solidFill>
              <a:effectLst/>
              <a:latin typeface="+mn-lt"/>
              <a:ea typeface="+mn-ea"/>
              <a:cs typeface="+mn-cs"/>
            </a:rPr>
            <a:t>は、国の基準を上回る人数の保育士（会計年度任用職員を含む）を配置するなど、施策によるもの</a:t>
          </a:r>
          <a:r>
            <a:rPr kumimoji="1" lang="ja-JP" altLang="en-US" sz="1100">
              <a:solidFill>
                <a:schemeClr val="dk1"/>
              </a:solidFill>
              <a:effectLst/>
              <a:latin typeface="+mn-lt"/>
              <a:ea typeface="+mn-ea"/>
              <a:cs typeface="+mn-cs"/>
            </a:rPr>
            <a:t>と考えられる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今後は計画的な定員管理や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推進などにより、人件費の抑制を図る。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32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03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ポイント減少して</a:t>
          </a:r>
          <a:r>
            <a:rPr kumimoji="1" lang="ja-JP" altLang="en-US" sz="1100">
              <a:solidFill>
                <a:schemeClr val="dk1"/>
              </a:solidFill>
              <a:effectLst/>
              <a:latin typeface="+mn-lt"/>
              <a:ea typeface="+mn-ea"/>
              <a:cs typeface="+mn-cs"/>
            </a:rPr>
            <a:t>１５．１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これは、物価高騰による需用費</a:t>
          </a:r>
          <a:r>
            <a:rPr kumimoji="1" lang="ja-JP" altLang="en-US" sz="1100">
              <a:solidFill>
                <a:schemeClr val="dk1"/>
              </a:solidFill>
              <a:effectLst/>
              <a:latin typeface="+mn-lt"/>
              <a:ea typeface="+mn-ea"/>
              <a:cs typeface="+mn-cs"/>
            </a:rPr>
            <a:t>や委託料</a:t>
          </a:r>
          <a:r>
            <a:rPr kumimoji="1" lang="ja-JP" altLang="ja-JP" sz="1100">
              <a:solidFill>
                <a:schemeClr val="dk1"/>
              </a:solidFill>
              <a:effectLst/>
              <a:latin typeface="+mn-lt"/>
              <a:ea typeface="+mn-ea"/>
              <a:cs typeface="+mn-cs"/>
            </a:rPr>
            <a:t>が増加傾向にあ</a:t>
          </a:r>
          <a:r>
            <a:rPr kumimoji="1" lang="ja-JP" altLang="en-US" sz="1100">
              <a:solidFill>
                <a:schemeClr val="dk1"/>
              </a:solidFill>
              <a:effectLst/>
              <a:latin typeface="+mn-lt"/>
              <a:ea typeface="+mn-ea"/>
              <a:cs typeface="+mn-cs"/>
            </a:rPr>
            <a:t>る中で、事業内容の精査及び見直し等により支出の抑制に努めた結果である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本市は</a:t>
          </a:r>
          <a:r>
            <a:rPr kumimoji="1" lang="ja-JP" altLang="ja-JP" sz="1100">
              <a:solidFill>
                <a:schemeClr val="dk1"/>
              </a:solidFill>
              <a:effectLst/>
              <a:latin typeface="+mn-lt"/>
              <a:ea typeface="+mn-ea"/>
              <a:cs typeface="+mn-cs"/>
            </a:rPr>
            <a:t>類似団体内平均を下回る水準で推移している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も事業内容の精査及び見直しに取り組み</a:t>
          </a:r>
          <a:r>
            <a:rPr kumimoji="1" lang="ja-JP" altLang="ja-JP" sz="1100">
              <a:solidFill>
                <a:schemeClr val="dk1"/>
              </a:solidFill>
              <a:effectLst/>
              <a:latin typeface="+mn-lt"/>
              <a:ea typeface="+mn-ea"/>
              <a:cs typeface="+mn-cs"/>
            </a:rPr>
            <a:t>、物件費の抑制</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11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2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4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９</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依然として類似団体内平均及び全国平均を下回る水準で推移しているものの、障害者福祉サービス費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の経常的な扶助費は</a:t>
          </a:r>
          <a:r>
            <a:rPr kumimoji="1" lang="ja-JP" altLang="en-US" sz="1100">
              <a:solidFill>
                <a:schemeClr val="dk1"/>
              </a:solidFill>
              <a:effectLst/>
              <a:latin typeface="+mn-lt"/>
              <a:ea typeface="+mn-ea"/>
              <a:cs typeface="+mn-cs"/>
            </a:rPr>
            <a:t>増加傾向にある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今後も増加傾向で推移する見込みであることから、</a:t>
          </a:r>
          <a:r>
            <a:rPr kumimoji="1" lang="ja-JP" altLang="en-US" sz="1100">
              <a:solidFill>
                <a:schemeClr val="dk1"/>
              </a:solidFill>
              <a:effectLst/>
              <a:latin typeface="+mn-lt"/>
              <a:ea typeface="+mn-ea"/>
              <a:cs typeface="+mn-cs"/>
            </a:rPr>
            <a:t>高齢者の健康推進事業や日常生活における地域の相互補助に係る</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を推進</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873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9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その他は、前年度から</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して１０．</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近年微増傾向にあるが、高齢化の進展に伴い介護保険事業や後期高齢者医療事業の各特別会計への繰り出し金が増加傾向にあること等が要因として挙げられる。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類似団体内平均を下回る水準</a:t>
          </a:r>
          <a:r>
            <a:rPr kumimoji="1" lang="ja-JP" altLang="en-US" sz="1100">
              <a:solidFill>
                <a:schemeClr val="dk1"/>
              </a:solidFill>
              <a:effectLst/>
              <a:latin typeface="+mn-lt"/>
              <a:ea typeface="+mn-ea"/>
              <a:cs typeface="+mn-cs"/>
            </a:rPr>
            <a:t>を維持しているが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引き続き行政評価・予算編成において適正な繰出金の管理に努める。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8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56</xdr:row>
      <xdr:rowOff>143328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56</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補助費等は、前年度から０．１ポイント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して１２．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ほぼ同水準で推移している要因としては、子育て支援の充実に伴う保育施設の運営費補助や保育料無償化に係る補助金の増額、継続的な一部事務組合等への負担金拠出が発生していることが挙げられる。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類似団体内平均を下回る水準</a:t>
          </a:r>
          <a:r>
            <a:rPr kumimoji="1" lang="ja-JP" altLang="en-US" sz="1100">
              <a:solidFill>
                <a:schemeClr val="dk1"/>
              </a:solidFill>
              <a:effectLst/>
              <a:latin typeface="+mn-lt"/>
              <a:ea typeface="+mn-ea"/>
              <a:cs typeface="+mn-cs"/>
            </a:rPr>
            <a:t>を維持しているが、毎年の行政評価や</a:t>
          </a:r>
          <a:r>
            <a:rPr kumimoji="1" lang="ja-JP" altLang="ja-JP" sz="1100">
              <a:solidFill>
                <a:schemeClr val="dk1"/>
              </a:solidFill>
              <a:effectLst/>
              <a:latin typeface="+mn-lt"/>
              <a:ea typeface="+mn-ea"/>
              <a:cs typeface="+mn-cs"/>
            </a:rPr>
            <a:t>３年</a:t>
          </a:r>
          <a:r>
            <a:rPr kumimoji="1" lang="ja-JP" altLang="en-US" sz="1100">
              <a:solidFill>
                <a:schemeClr val="dk1"/>
              </a:solidFill>
              <a:effectLst/>
              <a:latin typeface="+mn-lt"/>
              <a:ea typeface="+mn-ea"/>
              <a:cs typeface="+mn-cs"/>
            </a:rPr>
            <a:t>毎の</a:t>
          </a:r>
          <a:r>
            <a:rPr kumimoji="1" lang="ja-JP" altLang="ja-JP" sz="1100">
              <a:solidFill>
                <a:schemeClr val="dk1"/>
              </a:solidFill>
              <a:effectLst/>
              <a:latin typeface="+mn-lt"/>
              <a:ea typeface="+mn-ea"/>
              <a:cs typeface="+mn-cs"/>
            </a:rPr>
            <a:t>補助金の見直し</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、補助金等の適正化に努める。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03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36</xdr:row>
      <xdr:rowOff>136144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809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公債費は、前年度から</a:t>
          </a:r>
          <a:r>
            <a:rPr kumimoji="1" lang="ja-JP" altLang="en-US"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１６．５</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依然として類似団体内平均を上回る水準で推移している。</a:t>
          </a:r>
          <a:r>
            <a:rPr kumimoji="1" lang="ja-JP" altLang="en-US" sz="1100">
              <a:solidFill>
                <a:schemeClr val="dk1"/>
              </a:solidFill>
              <a:effectLst/>
              <a:latin typeface="+mn-lt"/>
              <a:ea typeface="+mn-ea"/>
              <a:cs typeface="+mn-cs"/>
            </a:rPr>
            <a:t>今回減少に転じたものの、理由としては、一部の臨時財政策債の償還が終了したことに伴うものであり、それ以外の地方債に係る公債費は増加傾向にある。</a:t>
          </a:r>
          <a:endParaRPr lang="ja-JP" altLang="ja-JP" sz="1400">
            <a:effectLst/>
          </a:endParaRPr>
        </a:p>
        <a:p>
          <a:r>
            <a:rPr kumimoji="1" lang="ja-JP" altLang="ja-JP" sz="1100">
              <a:solidFill>
                <a:schemeClr val="dk1"/>
              </a:solidFill>
              <a:effectLst/>
              <a:latin typeface="+mn-lt"/>
              <a:ea typeface="+mn-ea"/>
              <a:cs typeface="+mn-cs"/>
            </a:rPr>
            <a:t>　引き続き、中長期的に地方債残高に目標値を設定することにより、公債費の減少を意識した財政運営を行う。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400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147574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21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120142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989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98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公債費以外は、前年度から０．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ポイント増加して７５．</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　人事院勧告に基づく給与改定や保育士等の人員配置充実による人件費の増加や物価高騰による需用費・委託料の増加、障害者福祉サービス費等の扶助費の増加等が継続的な増加の要因として挙げられる。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依然として類似団体内平均を下回る水準で推移している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、引き続き経常経費の抑制に努める。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31750</xdr:rowOff>
    </xdr:from>
    <xdr:to>
      <xdr:col>82</xdr:col>
      <xdr:colOff>107950</xdr:colOff>
      <xdr:row>75</xdr:row>
      <xdr:rowOff>77470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90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165100</xdr:rowOff>
    </xdr:from>
    <xdr:to>
      <xdr:col>78</xdr:col>
      <xdr:colOff>69850</xdr:colOff>
      <xdr:row>75</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5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23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73660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238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26670</xdr:rowOff>
    </xdr:from>
    <xdr:to>
      <xdr:col>82</xdr:col>
      <xdr:colOff>158750</xdr:colOff>
      <xdr:row>75</xdr:row>
      <xdr:rowOff>128270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43197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152400</xdr:rowOff>
    </xdr:from>
    <xdr:to>
      <xdr:col>78</xdr:col>
      <xdr:colOff>120650</xdr:colOff>
      <xdr:row>75</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92727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57150</xdr:rowOff>
    </xdr:from>
    <xdr:to>
      <xdr:col>69</xdr:col>
      <xdr:colOff>142875</xdr:colOff>
      <xdr:row>73</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長野県塩尻市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83376</xdr:rowOff>
    </xdr:from>
    <xdr:to>
      <xdr:col>29</xdr:col>
      <xdr:colOff>127000</xdr:colOff>
      <xdr:row>16</xdr:row>
      <xdr:rowOff>20530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02751"/>
          <a:ext cx="647700" cy="108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20530</xdr:rowOff>
    </xdr:from>
    <xdr:to>
      <xdr:col>26</xdr:col>
      <xdr:colOff>50800</xdr:colOff>
      <xdr:row>16</xdr:row>
      <xdr:rowOff>81394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11355"/>
          <a:ext cx="698500" cy="60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81394</xdr:rowOff>
    </xdr:from>
    <xdr:to>
      <xdr:col>22</xdr:col>
      <xdr:colOff>114300</xdr:colOff>
      <xdr:row>16</xdr:row>
      <xdr:rowOff>131629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2219"/>
          <a:ext cx="698500" cy="50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131629</xdr:rowOff>
    </xdr:from>
    <xdr:to>
      <xdr:col>18</xdr:col>
      <xdr:colOff>177800</xdr:colOff>
      <xdr:row>16</xdr:row>
      <xdr:rowOff>149212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2454"/>
          <a:ext cx="698500" cy="17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32576</xdr:rowOff>
    </xdr:from>
    <xdr:to>
      <xdr:col>29</xdr:col>
      <xdr:colOff>177800</xdr:colOff>
      <xdr:row>15</xdr:row>
      <xdr:rowOff>134176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5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49103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9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141180</xdr:rowOff>
    </xdr:from>
    <xdr:to>
      <xdr:col>26</xdr:col>
      <xdr:colOff>101600</xdr:colOff>
      <xdr:row>16</xdr:row>
      <xdr:rowOff>71330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6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81507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30594</xdr:rowOff>
    </xdr:from>
    <xdr:to>
      <xdr:col>22</xdr:col>
      <xdr:colOff>165100</xdr:colOff>
      <xdr:row>16</xdr:row>
      <xdr:rowOff>132194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142371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80829</xdr:rowOff>
    </xdr:from>
    <xdr:to>
      <xdr:col>19</xdr:col>
      <xdr:colOff>38100</xdr:colOff>
      <xdr:row>17</xdr:row>
      <xdr:rowOff>10979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1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21156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98412</xdr:rowOff>
    </xdr:from>
    <xdr:to>
      <xdr:col>15</xdr:col>
      <xdr:colOff>101600</xdr:colOff>
      <xdr:row>17</xdr:row>
      <xdr:rowOff>28562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9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38739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21910</xdr:rowOff>
    </xdr:from>
    <xdr:to>
      <xdr:col>29</xdr:col>
      <xdr:colOff>127000</xdr:colOff>
      <xdr:row>35</xdr:row>
      <xdr:rowOff>62960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32260"/>
          <a:ext cx="647700" cy="4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62960</xdr:rowOff>
    </xdr:from>
    <xdr:to>
      <xdr:col>26</xdr:col>
      <xdr:colOff>50800</xdr:colOff>
      <xdr:row>35</xdr:row>
      <xdr:rowOff>148946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73310"/>
          <a:ext cx="698500" cy="8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148946</xdr:rowOff>
    </xdr:from>
    <xdr:to>
      <xdr:col>22</xdr:col>
      <xdr:colOff>114300</xdr:colOff>
      <xdr:row>35</xdr:row>
      <xdr:rowOff>162564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59296"/>
          <a:ext cx="698500" cy="13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162564</xdr:rowOff>
    </xdr:from>
    <xdr:to>
      <xdr:col>18</xdr:col>
      <xdr:colOff>177800</xdr:colOff>
      <xdr:row>35</xdr:row>
      <xdr:rowOff>180949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72914"/>
          <a:ext cx="698500" cy="1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314010</xdr:rowOff>
    </xdr:from>
    <xdr:to>
      <xdr:col>29</xdr:col>
      <xdr:colOff>177800</xdr:colOff>
      <xdr:row>35</xdr:row>
      <xdr:rowOff>72710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159086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2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12160</xdr:rowOff>
    </xdr:from>
    <xdr:to>
      <xdr:col>26</xdr:col>
      <xdr:colOff>101600</xdr:colOff>
      <xdr:row>35</xdr:row>
      <xdr:rowOff>113760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22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123936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91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98146</xdr:rowOff>
    </xdr:from>
    <xdr:to>
      <xdr:col>22</xdr:col>
      <xdr:colOff>165100</xdr:colOff>
      <xdr:row>35</xdr:row>
      <xdr:rowOff>199746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08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209923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111764</xdr:rowOff>
    </xdr:from>
    <xdr:to>
      <xdr:col>19</xdr:col>
      <xdr:colOff>38100</xdr:colOff>
      <xdr:row>35</xdr:row>
      <xdr:rowOff>213364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22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223541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9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130149</xdr:rowOff>
    </xdr:from>
    <xdr:to>
      <xdr:col>15</xdr:col>
      <xdr:colOff>101600</xdr:colOff>
      <xdr:row>35</xdr:row>
      <xdr:rowOff>231749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0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241926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0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長野県塩尻市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63,759
289.98
34,415,924
33,871,631
468,254
18,441,138
27,358,631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69520</xdr:rowOff>
    </xdr:from>
    <xdr:to>
      <xdr:col>24</xdr:col>
      <xdr:colOff>63500</xdr:colOff>
      <xdr:row>34</xdr:row>
      <xdr:rowOff>170936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8820"/>
          <a:ext cx="838200" cy="1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170936</xdr:rowOff>
    </xdr:from>
    <xdr:to>
      <xdr:col>19</xdr:col>
      <xdr:colOff>177800</xdr:colOff>
      <xdr:row>35</xdr:row>
      <xdr:rowOff>6247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0236"/>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6247</xdr:rowOff>
    </xdr:from>
    <xdr:to>
      <xdr:col>15</xdr:col>
      <xdr:colOff>50800</xdr:colOff>
      <xdr:row>35</xdr:row>
      <xdr:rowOff>40308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6997"/>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40308</xdr:rowOff>
    </xdr:from>
    <xdr:to>
      <xdr:col>10</xdr:col>
      <xdr:colOff>114300</xdr:colOff>
      <xdr:row>35</xdr:row>
      <xdr:rowOff>67903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41058"/>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18720</xdr:rowOff>
    </xdr:from>
    <xdr:to>
      <xdr:col>24</xdr:col>
      <xdr:colOff>114300</xdr:colOff>
      <xdr:row>34</xdr:row>
      <xdr:rowOff>120320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41597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120136</xdr:rowOff>
    </xdr:from>
    <xdr:to>
      <xdr:col>20</xdr:col>
      <xdr:colOff>38100</xdr:colOff>
      <xdr:row>35</xdr:row>
      <xdr:rowOff>50286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66813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2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126897</xdr:rowOff>
    </xdr:from>
    <xdr:to>
      <xdr:col>15</xdr:col>
      <xdr:colOff>101600</xdr:colOff>
      <xdr:row>35</xdr:row>
      <xdr:rowOff>57047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73574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160958</xdr:rowOff>
    </xdr:from>
    <xdr:to>
      <xdr:col>10</xdr:col>
      <xdr:colOff>165100</xdr:colOff>
      <xdr:row>35</xdr:row>
      <xdr:rowOff>91108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9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107635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6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17103</xdr:rowOff>
    </xdr:from>
    <xdr:to>
      <xdr:col>6</xdr:col>
      <xdr:colOff>38100</xdr:colOff>
      <xdr:row>35</xdr:row>
      <xdr:rowOff>118703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4021</xdr:rowOff>
    </xdr:from>
    <xdr:to>
      <xdr:col>24</xdr:col>
      <xdr:colOff>63500</xdr:colOff>
      <xdr:row>57</xdr:row>
      <xdr:rowOff>22341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76671"/>
          <a:ext cx="838200" cy="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20186</xdr:rowOff>
    </xdr:from>
    <xdr:to>
      <xdr:col>19</xdr:col>
      <xdr:colOff>177800</xdr:colOff>
      <xdr:row>57</xdr:row>
      <xdr:rowOff>22341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92836"/>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20186</xdr:rowOff>
    </xdr:from>
    <xdr:to>
      <xdr:col>15</xdr:col>
      <xdr:colOff>50800</xdr:colOff>
      <xdr:row>57</xdr:row>
      <xdr:rowOff>54236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92836"/>
          <a:ext cx="889000" cy="3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54236</xdr:rowOff>
    </xdr:from>
    <xdr:to>
      <xdr:col>10</xdr:col>
      <xdr:colOff>114300</xdr:colOff>
      <xdr:row>57</xdr:row>
      <xdr:rowOff>116590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26886"/>
          <a:ext cx="8890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124671</xdr:rowOff>
    </xdr:from>
    <xdr:to>
      <xdr:col>24</xdr:col>
      <xdr:colOff>114300</xdr:colOff>
      <xdr:row>57</xdr:row>
      <xdr:rowOff>54821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103098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142991</xdr:rowOff>
    </xdr:from>
    <xdr:to>
      <xdr:col>20</xdr:col>
      <xdr:colOff>38100</xdr:colOff>
      <xdr:row>57</xdr:row>
      <xdr:rowOff>73141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64268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140836</xdr:rowOff>
    </xdr:from>
    <xdr:to>
      <xdr:col>15</xdr:col>
      <xdr:colOff>101600</xdr:colOff>
      <xdr:row>57</xdr:row>
      <xdr:rowOff>70986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62113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3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3436</xdr:rowOff>
    </xdr:from>
    <xdr:to>
      <xdr:col>10</xdr:col>
      <xdr:colOff>165100</xdr:colOff>
      <xdr:row>57</xdr:row>
      <xdr:rowOff>105036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96163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65790</xdr:rowOff>
    </xdr:from>
    <xdr:to>
      <xdr:col>6</xdr:col>
      <xdr:colOff>38100</xdr:colOff>
      <xdr:row>57</xdr:row>
      <xdr:rowOff>167390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158517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41669</xdr:rowOff>
    </xdr:from>
    <xdr:to>
      <xdr:col>24</xdr:col>
      <xdr:colOff>63500</xdr:colOff>
      <xdr:row>78</xdr:row>
      <xdr:rowOff>56299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14769"/>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41669</xdr:rowOff>
    </xdr:from>
    <xdr:to>
      <xdr:col>19</xdr:col>
      <xdr:colOff>177800</xdr:colOff>
      <xdr:row>78</xdr:row>
      <xdr:rowOff>80263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14769"/>
          <a:ext cx="889000" cy="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76415</xdr:rowOff>
    </xdr:from>
    <xdr:to>
      <xdr:col>15</xdr:col>
      <xdr:colOff>50800</xdr:colOff>
      <xdr:row>78</xdr:row>
      <xdr:rowOff>80263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49515"/>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76415</xdr:rowOff>
    </xdr:from>
    <xdr:to>
      <xdr:col>10</xdr:col>
      <xdr:colOff>114300</xdr:colOff>
      <xdr:row>78</xdr:row>
      <xdr:rowOff>100495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49515"/>
          <a:ext cx="8890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5499</xdr:rowOff>
    </xdr:from>
    <xdr:to>
      <xdr:col>24</xdr:col>
      <xdr:colOff>114300</xdr:colOff>
      <xdr:row>78</xdr:row>
      <xdr:rowOff>107099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91876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162319</xdr:rowOff>
    </xdr:from>
    <xdr:to>
      <xdr:col>20</xdr:col>
      <xdr:colOff>38100</xdr:colOff>
      <xdr:row>78</xdr:row>
      <xdr:rowOff>92469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83596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29463</xdr:rowOff>
    </xdr:from>
    <xdr:to>
      <xdr:col>15</xdr:col>
      <xdr:colOff>101600</xdr:colOff>
      <xdr:row>78</xdr:row>
      <xdr:rowOff>131063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122190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25615</xdr:rowOff>
    </xdr:from>
    <xdr:to>
      <xdr:col>10</xdr:col>
      <xdr:colOff>165100</xdr:colOff>
      <xdr:row>78</xdr:row>
      <xdr:rowOff>127215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118342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49695</xdr:rowOff>
    </xdr:from>
    <xdr:to>
      <xdr:col>6</xdr:col>
      <xdr:colOff>38100</xdr:colOff>
      <xdr:row>78</xdr:row>
      <xdr:rowOff>151295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142422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150964</xdr:rowOff>
    </xdr:from>
    <xdr:to>
      <xdr:col>24</xdr:col>
      <xdr:colOff>63500</xdr:colOff>
      <xdr:row>97</xdr:row>
      <xdr:rowOff>28460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10164"/>
          <a:ext cx="838200" cy="4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150964</xdr:rowOff>
    </xdr:from>
    <xdr:to>
      <xdr:col>19</xdr:col>
      <xdr:colOff>177800</xdr:colOff>
      <xdr:row>97</xdr:row>
      <xdr:rowOff>44374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10164"/>
          <a:ext cx="889000" cy="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125488</xdr:rowOff>
    </xdr:from>
    <xdr:to>
      <xdr:col>15</xdr:col>
      <xdr:colOff>50800</xdr:colOff>
      <xdr:row>97</xdr:row>
      <xdr:rowOff>44374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84688"/>
          <a:ext cx="889000" cy="9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125488</xdr:rowOff>
    </xdr:from>
    <xdr:to>
      <xdr:col>10</xdr:col>
      <xdr:colOff>114300</xdr:colOff>
      <xdr:row>98</xdr:row>
      <xdr:rowOff>89764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4688"/>
          <a:ext cx="889000" cy="30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149110</xdr:rowOff>
    </xdr:from>
    <xdr:to>
      <xdr:col>24</xdr:col>
      <xdr:colOff>114300</xdr:colOff>
      <xdr:row>97</xdr:row>
      <xdr:rowOff>79260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127537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100164</xdr:rowOff>
    </xdr:from>
    <xdr:to>
      <xdr:col>20</xdr:col>
      <xdr:colOff>38100</xdr:colOff>
      <xdr:row>97</xdr:row>
      <xdr:rowOff>30314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21441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165024</xdr:rowOff>
    </xdr:from>
    <xdr:to>
      <xdr:col>15</xdr:col>
      <xdr:colOff>101600</xdr:colOff>
      <xdr:row>97</xdr:row>
      <xdr:rowOff>95174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74688</xdr:rowOff>
    </xdr:from>
    <xdr:to>
      <xdr:col>10</xdr:col>
      <xdr:colOff>165100</xdr:colOff>
      <xdr:row>97</xdr:row>
      <xdr:rowOff>4838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167415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38964</xdr:rowOff>
    </xdr:from>
    <xdr:to>
      <xdr:col>6</xdr:col>
      <xdr:colOff>38100</xdr:colOff>
      <xdr:row>98</xdr:row>
      <xdr:rowOff>140564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4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131691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3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17562</xdr:rowOff>
    </xdr:from>
    <xdr:to>
      <xdr:col>55</xdr:col>
      <xdr:colOff>0</xdr:colOff>
      <xdr:row>37</xdr:row>
      <xdr:rowOff>98302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61212"/>
          <a:ext cx="838200" cy="8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165684</xdr:rowOff>
    </xdr:from>
    <xdr:to>
      <xdr:col>50</xdr:col>
      <xdr:colOff>114300</xdr:colOff>
      <xdr:row>37</xdr:row>
      <xdr:rowOff>98302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37884"/>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165684</xdr:rowOff>
    </xdr:from>
    <xdr:to>
      <xdr:col>45</xdr:col>
      <xdr:colOff>177800</xdr:colOff>
      <xdr:row>37</xdr:row>
      <xdr:rowOff>15298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37884"/>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126300</xdr:rowOff>
    </xdr:from>
    <xdr:to>
      <xdr:col>41</xdr:col>
      <xdr:colOff>50800</xdr:colOff>
      <xdr:row>37</xdr:row>
      <xdr:rowOff>15298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69800"/>
          <a:ext cx="889000" cy="108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138212</xdr:rowOff>
    </xdr:from>
    <xdr:to>
      <xdr:col>55</xdr:col>
      <xdr:colOff>50800</xdr:colOff>
      <xdr:row>37</xdr:row>
      <xdr:rowOff>68362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161089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6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47502</xdr:rowOff>
    </xdr:from>
    <xdr:to>
      <xdr:col>50</xdr:col>
      <xdr:colOff>165100</xdr:colOff>
      <xdr:row>37</xdr:row>
      <xdr:rowOff>149102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140229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48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114884</xdr:rowOff>
    </xdr:from>
    <xdr:to>
      <xdr:col>46</xdr:col>
      <xdr:colOff>38100</xdr:colOff>
      <xdr:row>37</xdr:row>
      <xdr:rowOff>45034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61561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135948</xdr:rowOff>
    </xdr:from>
    <xdr:to>
      <xdr:col>41</xdr:col>
      <xdr:colOff>101600</xdr:colOff>
      <xdr:row>37</xdr:row>
      <xdr:rowOff>66098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82625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75500</xdr:rowOff>
    </xdr:from>
    <xdr:to>
      <xdr:col>36</xdr:col>
      <xdr:colOff>165100</xdr:colOff>
      <xdr:row>31</xdr:row>
      <xdr:rowOff>5650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1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22177</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9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116024</xdr:rowOff>
    </xdr:from>
    <xdr:to>
      <xdr:col>55</xdr:col>
      <xdr:colOff>0</xdr:colOff>
      <xdr:row>56</xdr:row>
      <xdr:rowOff>75709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374324"/>
          <a:ext cx="838200" cy="30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142476</xdr:rowOff>
    </xdr:from>
    <xdr:to>
      <xdr:col>50</xdr:col>
      <xdr:colOff>114300</xdr:colOff>
      <xdr:row>56</xdr:row>
      <xdr:rowOff>75709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400776"/>
          <a:ext cx="889000" cy="27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142476</xdr:rowOff>
    </xdr:from>
    <xdr:to>
      <xdr:col>45</xdr:col>
      <xdr:colOff>177800</xdr:colOff>
      <xdr:row>56</xdr:row>
      <xdr:rowOff>82991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400776"/>
          <a:ext cx="889000" cy="28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81309</xdr:rowOff>
    </xdr:from>
    <xdr:to>
      <xdr:col>41</xdr:col>
      <xdr:colOff>50800</xdr:colOff>
      <xdr:row>56</xdr:row>
      <xdr:rowOff>82991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168159"/>
          <a:ext cx="889000" cy="5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65224</xdr:rowOff>
    </xdr:from>
    <xdr:to>
      <xdr:col>55</xdr:col>
      <xdr:colOff>50800</xdr:colOff>
      <xdr:row>54</xdr:row>
      <xdr:rowOff>166824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3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88101</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17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24909</xdr:rowOff>
    </xdr:from>
    <xdr:to>
      <xdr:col>50</xdr:col>
      <xdr:colOff>165100</xdr:colOff>
      <xdr:row>56</xdr:row>
      <xdr:rowOff>126509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143036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4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91676</xdr:rowOff>
    </xdr:from>
    <xdr:to>
      <xdr:col>46</xdr:col>
      <xdr:colOff>38100</xdr:colOff>
      <xdr:row>55</xdr:row>
      <xdr:rowOff>21826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38353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1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32191</xdr:rowOff>
    </xdr:from>
    <xdr:to>
      <xdr:col>41</xdr:col>
      <xdr:colOff>101600</xdr:colOff>
      <xdr:row>56</xdr:row>
      <xdr:rowOff>133791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124918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72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30509</xdr:rowOff>
    </xdr:from>
    <xdr:to>
      <xdr:col>36</xdr:col>
      <xdr:colOff>165100</xdr:colOff>
      <xdr:row>53</xdr:row>
      <xdr:rowOff>132109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1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148636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8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144593</xdr:rowOff>
    </xdr:from>
    <xdr:to>
      <xdr:col>55</xdr:col>
      <xdr:colOff>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46243"/>
          <a:ext cx="838200" cy="16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118463</xdr:rowOff>
    </xdr:from>
    <xdr:to>
      <xdr:col>50</xdr:col>
      <xdr:colOff>114300</xdr:colOff>
      <xdr:row>78</xdr:row>
      <xdr:rowOff>139700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320113"/>
          <a:ext cx="889000" cy="19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118463</xdr:rowOff>
    </xdr:from>
    <xdr:to>
      <xdr:col>45</xdr:col>
      <xdr:colOff>177800</xdr:colOff>
      <xdr:row>78</xdr:row>
      <xdr:rowOff>104770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20113"/>
          <a:ext cx="889000" cy="15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140112</xdr:rowOff>
    </xdr:from>
    <xdr:to>
      <xdr:col>41</xdr:col>
      <xdr:colOff>50800</xdr:colOff>
      <xdr:row>78</xdr:row>
      <xdr:rowOff>104770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655962"/>
          <a:ext cx="889000" cy="8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93793</xdr:rowOff>
    </xdr:from>
    <xdr:to>
      <xdr:col>55</xdr:col>
      <xdr:colOff>50800</xdr:colOff>
      <xdr:row>78</xdr:row>
      <xdr:rowOff>23943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72220</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7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67663</xdr:rowOff>
    </xdr:from>
    <xdr:to>
      <xdr:col>46</xdr:col>
      <xdr:colOff>38100</xdr:colOff>
      <xdr:row>77</xdr:row>
      <xdr:rowOff>169263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160390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53970</xdr:rowOff>
    </xdr:from>
    <xdr:to>
      <xdr:col>41</xdr:col>
      <xdr:colOff>101600</xdr:colOff>
      <xdr:row>78</xdr:row>
      <xdr:rowOff>155570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146697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1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89312</xdr:rowOff>
    </xdr:from>
    <xdr:to>
      <xdr:col>36</xdr:col>
      <xdr:colOff>165100</xdr:colOff>
      <xdr:row>74</xdr:row>
      <xdr:rowOff>19462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6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35989</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3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53077</xdr:rowOff>
    </xdr:from>
    <xdr:to>
      <xdr:col>55</xdr:col>
      <xdr:colOff>0</xdr:colOff>
      <xdr:row>95</xdr:row>
      <xdr:rowOff>74484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169377"/>
          <a:ext cx="838200" cy="19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132254</xdr:rowOff>
    </xdr:from>
    <xdr:to>
      <xdr:col>50</xdr:col>
      <xdr:colOff>114300</xdr:colOff>
      <xdr:row>95</xdr:row>
      <xdr:rowOff>74484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248554"/>
          <a:ext cx="889000" cy="11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132254</xdr:rowOff>
    </xdr:from>
    <xdr:to>
      <xdr:col>45</xdr:col>
      <xdr:colOff>177800</xdr:colOff>
      <xdr:row>95</xdr:row>
      <xdr:rowOff>91791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248554"/>
          <a:ext cx="889000" cy="13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91791</xdr:rowOff>
    </xdr:from>
    <xdr:to>
      <xdr:col>41</xdr:col>
      <xdr:colOff>50800</xdr:colOff>
      <xdr:row>96</xdr:row>
      <xdr:rowOff>29122</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79541"/>
          <a:ext cx="889000" cy="10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2277</xdr:rowOff>
    </xdr:from>
    <xdr:to>
      <xdr:col>55</xdr:col>
      <xdr:colOff>50800</xdr:colOff>
      <xdr:row>94</xdr:row>
      <xdr:rowOff>103877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1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25154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9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23684</xdr:rowOff>
    </xdr:from>
    <xdr:to>
      <xdr:col>50</xdr:col>
      <xdr:colOff>165100</xdr:colOff>
      <xdr:row>95</xdr:row>
      <xdr:rowOff>125284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141811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08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81454</xdr:rowOff>
    </xdr:from>
    <xdr:to>
      <xdr:col>46</xdr:col>
      <xdr:colOff>38100</xdr:colOff>
      <xdr:row>95</xdr:row>
      <xdr:rowOff>11604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1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28131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97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40991</xdr:rowOff>
    </xdr:from>
    <xdr:to>
      <xdr:col>41</xdr:col>
      <xdr:colOff>101600</xdr:colOff>
      <xdr:row>95</xdr:row>
      <xdr:rowOff>142591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159118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149772</xdr:rowOff>
    </xdr:from>
    <xdr:to>
      <xdr:col>36</xdr:col>
      <xdr:colOff>165100</xdr:colOff>
      <xdr:row>96</xdr:row>
      <xdr:rowOff>79922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71049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5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985</xdr:rowOff>
    </xdr:from>
    <xdr:to>
      <xdr:col>85</xdr:col>
      <xdr:colOff>127000</xdr:colOff>
      <xdr:row>38</xdr:row>
      <xdr:rowOff>30246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516085"/>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135539</xdr:rowOff>
    </xdr:from>
    <xdr:to>
      <xdr:col>81</xdr:col>
      <xdr:colOff>50800</xdr:colOff>
      <xdr:row>38</xdr:row>
      <xdr:rowOff>30246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479189"/>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86756</xdr:rowOff>
    </xdr:from>
    <xdr:to>
      <xdr:col>76</xdr:col>
      <xdr:colOff>114300</xdr:colOff>
      <xdr:row>37</xdr:row>
      <xdr:rowOff>135539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30406"/>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86756</xdr:rowOff>
    </xdr:from>
    <xdr:to>
      <xdr:col>71</xdr:col>
      <xdr:colOff>177800</xdr:colOff>
      <xdr:row>38</xdr:row>
      <xdr:rowOff>105959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430406"/>
          <a:ext cx="889000" cy="1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72082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8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121636</xdr:rowOff>
    </xdr:from>
    <xdr:to>
      <xdr:col>85</xdr:col>
      <xdr:colOff>177800</xdr:colOff>
      <xdr:row>38</xdr:row>
      <xdr:rowOff>51786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4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144513</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31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150896</xdr:rowOff>
    </xdr:from>
    <xdr:to>
      <xdr:col>81</xdr:col>
      <xdr:colOff>101600</xdr:colOff>
      <xdr:row>38</xdr:row>
      <xdr:rowOff>81046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9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72173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58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84739</xdr:rowOff>
    </xdr:from>
    <xdr:to>
      <xdr:col>76</xdr:col>
      <xdr:colOff>165100</xdr:colOff>
      <xdr:row>38</xdr:row>
      <xdr:rowOff>14889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4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31416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20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35956</xdr:rowOff>
    </xdr:from>
    <xdr:to>
      <xdr:col>72</xdr:col>
      <xdr:colOff>38100</xdr:colOff>
      <xdr:row>37</xdr:row>
      <xdr:rowOff>137556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3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154083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15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55159</xdr:rowOff>
    </xdr:from>
    <xdr:to>
      <xdr:col>67</xdr:col>
      <xdr:colOff>101600</xdr:colOff>
      <xdr:row>38</xdr:row>
      <xdr:rowOff>156759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147886</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6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167115</xdr:rowOff>
    </xdr:from>
    <xdr:to>
      <xdr:col>85</xdr:col>
      <xdr:colOff>127000</xdr:colOff>
      <xdr:row>75</xdr:row>
      <xdr:rowOff>9839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54415"/>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9839</xdr:rowOff>
    </xdr:from>
    <xdr:to>
      <xdr:col>81</xdr:col>
      <xdr:colOff>50800</xdr:colOff>
      <xdr:row>75</xdr:row>
      <xdr:rowOff>51591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68589"/>
          <a:ext cx="889000" cy="4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51591</xdr:rowOff>
    </xdr:from>
    <xdr:to>
      <xdr:col>76</xdr:col>
      <xdr:colOff>114300</xdr:colOff>
      <xdr:row>75</xdr:row>
      <xdr:rowOff>54481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10341"/>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54481</xdr:rowOff>
    </xdr:from>
    <xdr:to>
      <xdr:col>71</xdr:col>
      <xdr:colOff>177800</xdr:colOff>
      <xdr:row>75</xdr:row>
      <xdr:rowOff>57372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13231"/>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116315</xdr:rowOff>
    </xdr:from>
    <xdr:to>
      <xdr:col>85</xdr:col>
      <xdr:colOff>177800</xdr:colOff>
      <xdr:row>75</xdr:row>
      <xdr:rowOff>46465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0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139192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130489</xdr:rowOff>
    </xdr:from>
    <xdr:to>
      <xdr:col>81</xdr:col>
      <xdr:colOff>101600</xdr:colOff>
      <xdr:row>75</xdr:row>
      <xdr:rowOff>60639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77166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791</xdr:rowOff>
    </xdr:from>
    <xdr:to>
      <xdr:col>76</xdr:col>
      <xdr:colOff>165100</xdr:colOff>
      <xdr:row>75</xdr:row>
      <xdr:rowOff>102391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118918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3681</xdr:rowOff>
    </xdr:from>
    <xdr:to>
      <xdr:col>72</xdr:col>
      <xdr:colOff>38100</xdr:colOff>
      <xdr:row>75</xdr:row>
      <xdr:rowOff>105281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121808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6572</xdr:rowOff>
    </xdr:from>
    <xdr:to>
      <xdr:col>67</xdr:col>
      <xdr:colOff>101600</xdr:colOff>
      <xdr:row>75</xdr:row>
      <xdr:rowOff>108172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124699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4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44298</xdr:rowOff>
    </xdr:from>
    <xdr:to>
      <xdr:col>85</xdr:col>
      <xdr:colOff>127000</xdr:colOff>
      <xdr:row>98</xdr:row>
      <xdr:rowOff>97803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6398"/>
          <a:ext cx="838200" cy="5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44298</xdr:rowOff>
    </xdr:from>
    <xdr:to>
      <xdr:col>81</xdr:col>
      <xdr:colOff>50800</xdr:colOff>
      <xdr:row>98</xdr:row>
      <xdr:rowOff>90488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46398"/>
          <a:ext cx="889000" cy="4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118047</xdr:rowOff>
    </xdr:from>
    <xdr:to>
      <xdr:col>76</xdr:col>
      <xdr:colOff>114300</xdr:colOff>
      <xdr:row>98</xdr:row>
      <xdr:rowOff>90488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48697"/>
          <a:ext cx="889000" cy="1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118047</xdr:rowOff>
    </xdr:from>
    <xdr:to>
      <xdr:col>71</xdr:col>
      <xdr:colOff>177800</xdr:colOff>
      <xdr:row>98</xdr:row>
      <xdr:rowOff>134710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48697"/>
          <a:ext cx="889000" cy="18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47003</xdr:rowOff>
    </xdr:from>
    <xdr:to>
      <xdr:col>85</xdr:col>
      <xdr:colOff>177800</xdr:colOff>
      <xdr:row>98</xdr:row>
      <xdr:rowOff>148603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133380</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164948</xdr:rowOff>
    </xdr:from>
    <xdr:to>
      <xdr:col>81</xdr:col>
      <xdr:colOff>101600</xdr:colOff>
      <xdr:row>98</xdr:row>
      <xdr:rowOff>95098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86225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39688</xdr:rowOff>
    </xdr:from>
    <xdr:to>
      <xdr:col>76</xdr:col>
      <xdr:colOff>165100</xdr:colOff>
      <xdr:row>98</xdr:row>
      <xdr:rowOff>141288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132415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3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67247</xdr:rowOff>
    </xdr:from>
    <xdr:to>
      <xdr:col>72</xdr:col>
      <xdr:colOff>38100</xdr:colOff>
      <xdr:row>97</xdr:row>
      <xdr:rowOff>168847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159974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83910</xdr:rowOff>
    </xdr:from>
    <xdr:to>
      <xdr:col>67</xdr:col>
      <xdr:colOff>101600</xdr:colOff>
      <xdr:row>99</xdr:row>
      <xdr:rowOff>14060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5187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138648</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653748"/>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87848</xdr:rowOff>
    </xdr:from>
    <xdr:to>
      <xdr:col>116</xdr:col>
      <xdr:colOff>114300</xdr:colOff>
      <xdr:row>39</xdr:row>
      <xdr:rowOff>17998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2775</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52375</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139225"/>
          <a:ext cx="1269" cy="10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170502</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9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52375</xdr:rowOff>
    </xdr:from>
    <xdr:to>
      <xdr:col>116</xdr:col>
      <xdr:colOff>152400</xdr:colOff>
      <xdr:row>53</xdr:row>
      <xdr:rowOff>52375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1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134328</xdr:rowOff>
    </xdr:from>
    <xdr:to>
      <xdr:col>116</xdr:col>
      <xdr:colOff>63500</xdr:colOff>
      <xdr:row>53</xdr:row>
      <xdr:rowOff>52375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8878278"/>
          <a:ext cx="838200" cy="2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162234</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34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12357</xdr:rowOff>
    </xdr:from>
    <xdr:to>
      <xdr:col>116</xdr:col>
      <xdr:colOff>114300</xdr:colOff>
      <xdr:row>58</xdr:row>
      <xdr:rowOff>113957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5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144234</xdr:rowOff>
    </xdr:from>
    <xdr:to>
      <xdr:col>111</xdr:col>
      <xdr:colOff>177800</xdr:colOff>
      <xdr:row>51</xdr:row>
      <xdr:rowOff>134328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8716734"/>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165405</xdr:rowOff>
    </xdr:from>
    <xdr:to>
      <xdr:col>112</xdr:col>
      <xdr:colOff>38100</xdr:colOff>
      <xdr:row>58</xdr:row>
      <xdr:rowOff>95555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86682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3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144234</xdr:rowOff>
    </xdr:from>
    <xdr:to>
      <xdr:col>107</xdr:col>
      <xdr:colOff>50800</xdr:colOff>
      <xdr:row>50</xdr:row>
      <xdr:rowOff>150025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871673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167615</xdr:rowOff>
    </xdr:from>
    <xdr:to>
      <xdr:col>107</xdr:col>
      <xdr:colOff>101600</xdr:colOff>
      <xdr:row>58</xdr:row>
      <xdr:rowOff>97765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88892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150025</xdr:rowOff>
    </xdr:from>
    <xdr:to>
      <xdr:col>102</xdr:col>
      <xdr:colOff>114300</xdr:colOff>
      <xdr:row>51</xdr:row>
      <xdr:rowOff>45479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8722525"/>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164795</xdr:rowOff>
    </xdr:from>
    <xdr:to>
      <xdr:col>102</xdr:col>
      <xdr:colOff>165100</xdr:colOff>
      <xdr:row>58</xdr:row>
      <xdr:rowOff>94945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86072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142392</xdr:rowOff>
    </xdr:from>
    <xdr:to>
      <xdr:col>98</xdr:col>
      <xdr:colOff>38100</xdr:colOff>
      <xdr:row>58</xdr:row>
      <xdr:rowOff>72542</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63669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1575</xdr:rowOff>
    </xdr:from>
    <xdr:to>
      <xdr:col>116</xdr:col>
      <xdr:colOff>114300</xdr:colOff>
      <xdr:row>53</xdr:row>
      <xdr:rowOff>103175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0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126052</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0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83528</xdr:rowOff>
    </xdr:from>
    <xdr:to>
      <xdr:col>112</xdr:col>
      <xdr:colOff>38100</xdr:colOff>
      <xdr:row>52</xdr:row>
      <xdr:rowOff>13678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88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30205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6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93434</xdr:rowOff>
    </xdr:from>
    <xdr:to>
      <xdr:col>107</xdr:col>
      <xdr:colOff>101600</xdr:colOff>
      <xdr:row>51</xdr:row>
      <xdr:rowOff>23584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86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40111</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4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99225</xdr:rowOff>
    </xdr:from>
    <xdr:to>
      <xdr:col>102</xdr:col>
      <xdr:colOff>165100</xdr:colOff>
      <xdr:row>51</xdr:row>
      <xdr:rowOff>29375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86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45902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4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166129</xdr:rowOff>
    </xdr:from>
    <xdr:to>
      <xdr:col>98</xdr:col>
      <xdr:colOff>38100</xdr:colOff>
      <xdr:row>51</xdr:row>
      <xdr:rowOff>96279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7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112806</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51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148524</xdr:rowOff>
    </xdr:from>
    <xdr:to>
      <xdr:col>116</xdr:col>
      <xdr:colOff>63500</xdr:colOff>
      <xdr:row>76</xdr:row>
      <xdr:rowOff>170241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7872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170241</xdr:rowOff>
    </xdr:from>
    <xdr:to>
      <xdr:col>111</xdr:col>
      <xdr:colOff>177800</xdr:colOff>
      <xdr:row>77</xdr:row>
      <xdr:rowOff>30978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00441"/>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30978</xdr:rowOff>
    </xdr:from>
    <xdr:to>
      <xdr:col>107</xdr:col>
      <xdr:colOff>50800</xdr:colOff>
      <xdr:row>77</xdr:row>
      <xdr:rowOff>49746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232628"/>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49746</xdr:rowOff>
    </xdr:from>
    <xdr:to>
      <xdr:col>102</xdr:col>
      <xdr:colOff>114300</xdr:colOff>
      <xdr:row>77</xdr:row>
      <xdr:rowOff>78412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51396"/>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97724</xdr:rowOff>
    </xdr:from>
    <xdr:to>
      <xdr:col>116</xdr:col>
      <xdr:colOff>114300</xdr:colOff>
      <xdr:row>77</xdr:row>
      <xdr:rowOff>27874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76151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119441</xdr:rowOff>
    </xdr:from>
    <xdr:to>
      <xdr:col>112</xdr:col>
      <xdr:colOff>38100</xdr:colOff>
      <xdr:row>77</xdr:row>
      <xdr:rowOff>49591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40718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151628</xdr:rowOff>
    </xdr:from>
    <xdr:to>
      <xdr:col>107</xdr:col>
      <xdr:colOff>101600</xdr:colOff>
      <xdr:row>77</xdr:row>
      <xdr:rowOff>81778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72905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170396</xdr:rowOff>
    </xdr:from>
    <xdr:to>
      <xdr:col>102</xdr:col>
      <xdr:colOff>165100</xdr:colOff>
      <xdr:row>77</xdr:row>
      <xdr:rowOff>100546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91673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9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27612</xdr:rowOff>
    </xdr:from>
    <xdr:to>
      <xdr:col>98</xdr:col>
      <xdr:colOff>38100</xdr:colOff>
      <xdr:row>77</xdr:row>
      <xdr:rowOff>129212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2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120339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・本市の性質別住民一人当たりのコストは、扶助費が類似団体内平均を大幅に下回っているものの、人件費や貸付金が類似団体内平均を上回っている。</a:t>
          </a:r>
          <a:endParaRPr lang="ja-JP" altLang="ja-JP" sz="1200">
            <a:effectLst/>
          </a:endParaRPr>
        </a:p>
        <a:p>
          <a:r>
            <a:rPr kumimoji="1" lang="ja-JP" altLang="ja-JP" sz="1200">
              <a:solidFill>
                <a:schemeClr val="dk1"/>
              </a:solidFill>
              <a:effectLst/>
              <a:latin typeface="+mn-lt"/>
              <a:ea typeface="+mn-ea"/>
              <a:cs typeface="+mn-cs"/>
            </a:rPr>
            <a:t>・主な要因は、国の基準を上回る人数の保育士（会計年度任用職員を含む）を配置するなど、子育て施策の充実によるものである。</a:t>
          </a:r>
          <a:endParaRPr lang="ja-JP" altLang="ja-JP" sz="1200">
            <a:effectLst/>
          </a:endParaRPr>
        </a:p>
        <a:p>
          <a:r>
            <a:rPr kumimoji="1" lang="ja-JP" altLang="ja-JP" sz="1200">
              <a:solidFill>
                <a:schemeClr val="dk1"/>
              </a:solidFill>
              <a:effectLst/>
              <a:latin typeface="+mn-lt"/>
              <a:ea typeface="+mn-ea"/>
              <a:cs typeface="+mn-cs"/>
            </a:rPr>
            <a:t>・普通建設事業費（うち更新整備）は、類似団体平均を上回っており、これは、</a:t>
          </a:r>
          <a:r>
            <a:rPr kumimoji="1" lang="ja-JP" altLang="en-US" sz="1200">
              <a:solidFill>
                <a:schemeClr val="dk1"/>
              </a:solidFill>
              <a:effectLst/>
              <a:latin typeface="+mn-lt"/>
              <a:ea typeface="+mn-ea"/>
              <a:cs typeface="+mn-cs"/>
            </a:rPr>
            <a:t>市民交流センターの大規模改修や</a:t>
          </a:r>
          <a:r>
            <a:rPr kumimoji="1" lang="ja-JP" altLang="ja-JP" sz="1200">
              <a:solidFill>
                <a:schemeClr val="dk1"/>
              </a:solidFill>
              <a:effectLst/>
              <a:latin typeface="+mn-lt"/>
              <a:ea typeface="+mn-ea"/>
              <a:cs typeface="+mn-cs"/>
            </a:rPr>
            <a:t>小坂田公園の更新整備</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によるものである。</a:t>
          </a:r>
          <a:endParaRPr lang="ja-JP" altLang="ja-JP" sz="1200">
            <a:effectLst/>
          </a:endParaRPr>
        </a:p>
        <a:p>
          <a:r>
            <a:rPr kumimoji="1" lang="ja-JP" altLang="ja-JP" sz="1200">
              <a:solidFill>
                <a:schemeClr val="dk1"/>
              </a:solidFill>
              <a:effectLst/>
              <a:latin typeface="+mn-lt"/>
              <a:ea typeface="+mn-ea"/>
              <a:cs typeface="+mn-cs"/>
            </a:rPr>
            <a:t>・貸付金に関しては、商工業振興対策として中小企業への制度融資を継続的に行っている。既存の制度融資に加え、令和２年度から新型コロナウイルス感染症の影響を受けた中小企業に対する融資を新設したことなどから、類似団体内平均を大幅に上回っているが、中小企業の返済が進んできており、前年度と比較し減少</a:t>
          </a:r>
          <a:r>
            <a:rPr kumimoji="1" lang="ja-JP" altLang="en-US" sz="1200">
              <a:solidFill>
                <a:schemeClr val="dk1"/>
              </a:solidFill>
              <a:effectLst/>
              <a:latin typeface="+mn-lt"/>
              <a:ea typeface="+mn-ea"/>
              <a:cs typeface="+mn-cs"/>
            </a:rPr>
            <a:t>している。</a:t>
          </a:r>
          <a:endParaRPr kumimoji="1" lang="en-US" altLang="ja-JP" sz="12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長野県塩尻市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65,205
63,759
289.98
34,415,924
33,871,631
468,254
18,441,138
27,358,631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165760</xdr:rowOff>
    </xdr:from>
    <xdr:to>
      <xdr:col>24</xdr:col>
      <xdr:colOff>63500</xdr:colOff>
      <xdr:row>36</xdr:row>
      <xdr:rowOff>24028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651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24028</xdr:rowOff>
    </xdr:from>
    <xdr:to>
      <xdr:col>19</xdr:col>
      <xdr:colOff>177800</xdr:colOff>
      <xdr:row>36</xdr:row>
      <xdr:rowOff>75235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6228"/>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75235</xdr:rowOff>
    </xdr:from>
    <xdr:to>
      <xdr:col>15</xdr:col>
      <xdr:colOff>50800</xdr:colOff>
      <xdr:row>36</xdr:row>
      <xdr:rowOff>87122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4743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76607</xdr:rowOff>
    </xdr:from>
    <xdr:to>
      <xdr:col>10</xdr:col>
      <xdr:colOff>114300</xdr:colOff>
      <xdr:row>36</xdr:row>
      <xdr:rowOff>87122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4880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114960</xdr:rowOff>
    </xdr:from>
    <xdr:to>
      <xdr:col>24</xdr:col>
      <xdr:colOff>114300</xdr:colOff>
      <xdr:row>36</xdr:row>
      <xdr:rowOff>45110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93387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144678</xdr:rowOff>
    </xdr:from>
    <xdr:to>
      <xdr:col>20</xdr:col>
      <xdr:colOff>38100</xdr:colOff>
      <xdr:row>36</xdr:row>
      <xdr:rowOff>74828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65955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24435</xdr:rowOff>
    </xdr:from>
    <xdr:to>
      <xdr:col>15</xdr:col>
      <xdr:colOff>101600</xdr:colOff>
      <xdr:row>36</xdr:row>
      <xdr:rowOff>126035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117162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36322</xdr:rowOff>
    </xdr:from>
    <xdr:to>
      <xdr:col>10</xdr:col>
      <xdr:colOff>165100</xdr:colOff>
      <xdr:row>36</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129049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25807</xdr:rowOff>
    </xdr:from>
    <xdr:to>
      <xdr:col>6</xdr:col>
      <xdr:colOff>38100</xdr:colOff>
      <xdr:row>36</xdr:row>
      <xdr:rowOff>127407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118534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70327</xdr:rowOff>
    </xdr:from>
    <xdr:to>
      <xdr:col>24</xdr:col>
      <xdr:colOff>63500</xdr:colOff>
      <xdr:row>56</xdr:row>
      <xdr:rowOff>86779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00077"/>
          <a:ext cx="838200" cy="1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86779</xdr:rowOff>
    </xdr:from>
    <xdr:to>
      <xdr:col>19</xdr:col>
      <xdr:colOff>177800</xdr:colOff>
      <xdr:row>56</xdr:row>
      <xdr:rowOff>93173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87979"/>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53571</xdr:rowOff>
    </xdr:from>
    <xdr:to>
      <xdr:col>15</xdr:col>
      <xdr:colOff>50800</xdr:colOff>
      <xdr:row>56</xdr:row>
      <xdr:rowOff>93173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54771"/>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100450</xdr:rowOff>
    </xdr:from>
    <xdr:to>
      <xdr:col>10</xdr:col>
      <xdr:colOff>114300</xdr:colOff>
      <xdr:row>56</xdr:row>
      <xdr:rowOff>53571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15850"/>
          <a:ext cx="889000" cy="63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19527</xdr:rowOff>
    </xdr:from>
    <xdr:to>
      <xdr:col>24</xdr:col>
      <xdr:colOff>114300</xdr:colOff>
      <xdr:row>55</xdr:row>
      <xdr:rowOff>121127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4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42404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35979</xdr:rowOff>
    </xdr:from>
    <xdr:to>
      <xdr:col>20</xdr:col>
      <xdr:colOff>38100</xdr:colOff>
      <xdr:row>56</xdr:row>
      <xdr:rowOff>137579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128706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42373</xdr:rowOff>
    </xdr:from>
    <xdr:to>
      <xdr:col>15</xdr:col>
      <xdr:colOff>101600</xdr:colOff>
      <xdr:row>56</xdr:row>
      <xdr:rowOff>143973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135100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2771</xdr:rowOff>
    </xdr:from>
    <xdr:to>
      <xdr:col>10</xdr:col>
      <xdr:colOff>165100</xdr:colOff>
      <xdr:row>56</xdr:row>
      <xdr:rowOff>104371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95498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9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49650</xdr:rowOff>
    </xdr:from>
    <xdr:to>
      <xdr:col>6</xdr:col>
      <xdr:colOff>38100</xdr:colOff>
      <xdr:row>52</xdr:row>
      <xdr:rowOff>151250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142377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5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23135</xdr:rowOff>
    </xdr:from>
    <xdr:to>
      <xdr:col>24</xdr:col>
      <xdr:colOff>63500</xdr:colOff>
      <xdr:row>76</xdr:row>
      <xdr:rowOff>60201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53335"/>
          <a:ext cx="8382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23135</xdr:rowOff>
    </xdr:from>
    <xdr:to>
      <xdr:col>19</xdr:col>
      <xdr:colOff>177800</xdr:colOff>
      <xdr:row>76</xdr:row>
      <xdr:rowOff>160089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3335"/>
          <a:ext cx="889000" cy="13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118821</xdr:rowOff>
    </xdr:from>
    <xdr:to>
      <xdr:col>15</xdr:col>
      <xdr:colOff>50800</xdr:colOff>
      <xdr:row>76</xdr:row>
      <xdr:rowOff>160089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49021"/>
          <a:ext cx="889000" cy="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118821</xdr:rowOff>
    </xdr:from>
    <xdr:to>
      <xdr:col>10</xdr:col>
      <xdr:colOff>114300</xdr:colOff>
      <xdr:row>78</xdr:row>
      <xdr:rowOff>47171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9021"/>
          <a:ext cx="889000" cy="2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9401</xdr:rowOff>
    </xdr:from>
    <xdr:to>
      <xdr:col>24</xdr:col>
      <xdr:colOff>114300</xdr:colOff>
      <xdr:row>76</xdr:row>
      <xdr:rowOff>111001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159278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143786</xdr:rowOff>
    </xdr:from>
    <xdr:to>
      <xdr:col>20</xdr:col>
      <xdr:colOff>38100</xdr:colOff>
      <xdr:row>76</xdr:row>
      <xdr:rowOff>73937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25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65062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9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109289</xdr:rowOff>
    </xdr:from>
    <xdr:to>
      <xdr:col>15</xdr:col>
      <xdr:colOff>101600</xdr:colOff>
      <xdr:row>77</xdr:row>
      <xdr:rowOff>39439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30566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68021</xdr:rowOff>
    </xdr:from>
    <xdr:to>
      <xdr:col>10</xdr:col>
      <xdr:colOff>165100</xdr:colOff>
      <xdr:row>76</xdr:row>
      <xdr:rowOff>169621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160748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167821</xdr:rowOff>
    </xdr:from>
    <xdr:to>
      <xdr:col>6</xdr:col>
      <xdr:colOff>38100</xdr:colOff>
      <xdr:row>78</xdr:row>
      <xdr:rowOff>97971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89098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6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96132</xdr:rowOff>
    </xdr:from>
    <xdr:to>
      <xdr:col>24</xdr:col>
      <xdr:colOff>63500</xdr:colOff>
      <xdr:row>98</xdr:row>
      <xdr:rowOff>122135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98232"/>
          <a:ext cx="8382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47916</xdr:rowOff>
    </xdr:from>
    <xdr:to>
      <xdr:col>19</xdr:col>
      <xdr:colOff>177800</xdr:colOff>
      <xdr:row>98</xdr:row>
      <xdr:rowOff>122135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50016"/>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23247</xdr:rowOff>
    </xdr:from>
    <xdr:to>
      <xdr:col>15</xdr:col>
      <xdr:colOff>50800</xdr:colOff>
      <xdr:row>98</xdr:row>
      <xdr:rowOff>47916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825347"/>
          <a:ext cx="889000" cy="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23247</xdr:rowOff>
    </xdr:from>
    <xdr:to>
      <xdr:col>10</xdr:col>
      <xdr:colOff>114300</xdr:colOff>
      <xdr:row>98</xdr:row>
      <xdr:rowOff>150540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25347"/>
          <a:ext cx="889000" cy="1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45332</xdr:rowOff>
    </xdr:from>
    <xdr:to>
      <xdr:col>24</xdr:col>
      <xdr:colOff>114300</xdr:colOff>
      <xdr:row>98</xdr:row>
      <xdr:rowOff>146932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131709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71335</xdr:rowOff>
    </xdr:from>
    <xdr:to>
      <xdr:col>20</xdr:col>
      <xdr:colOff>38100</xdr:colOff>
      <xdr:row>99</xdr:row>
      <xdr:rowOff>1485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164062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168566</xdr:rowOff>
    </xdr:from>
    <xdr:to>
      <xdr:col>15</xdr:col>
      <xdr:colOff>101600</xdr:colOff>
      <xdr:row>98</xdr:row>
      <xdr:rowOff>98716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89843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143897</xdr:rowOff>
    </xdr:from>
    <xdr:to>
      <xdr:col>10</xdr:col>
      <xdr:colOff>165100</xdr:colOff>
      <xdr:row>98</xdr:row>
      <xdr:rowOff>74047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65174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6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99740</xdr:rowOff>
    </xdr:from>
    <xdr:to>
      <xdr:col>6</xdr:col>
      <xdr:colOff>38100</xdr:colOff>
      <xdr:row>99</xdr:row>
      <xdr:rowOff>29890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21017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9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30190</xdr:rowOff>
    </xdr:from>
    <xdr:to>
      <xdr:col>55</xdr:col>
      <xdr:colOff>0</xdr:colOff>
      <xdr:row>38</xdr:row>
      <xdr:rowOff>151892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45290"/>
          <a:ext cx="838200" cy="12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30190</xdr:rowOff>
    </xdr:from>
    <xdr:to>
      <xdr:col>50</xdr:col>
      <xdr:colOff>114300</xdr:colOff>
      <xdr:row>38</xdr:row>
      <xdr:rowOff>64044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45290"/>
          <a:ext cx="889000" cy="3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64044</xdr:rowOff>
    </xdr:from>
    <xdr:to>
      <xdr:col>45</xdr:col>
      <xdr:colOff>177800</xdr:colOff>
      <xdr:row>38</xdr:row>
      <xdr:rowOff>73297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79144"/>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62412</xdr:rowOff>
    </xdr:from>
    <xdr:to>
      <xdr:col>41</xdr:col>
      <xdr:colOff>50800</xdr:colOff>
      <xdr:row>38</xdr:row>
      <xdr:rowOff>73297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7751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101092</xdr:rowOff>
    </xdr:from>
    <xdr:to>
      <xdr:col>55</xdr:col>
      <xdr:colOff>50800</xdr:colOff>
      <xdr:row>39</xdr:row>
      <xdr:rowOff>31242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150840</xdr:rowOff>
    </xdr:from>
    <xdr:to>
      <xdr:col>50</xdr:col>
      <xdr:colOff>165100</xdr:colOff>
      <xdr:row>38</xdr:row>
      <xdr:rowOff>80990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97517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6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13244</xdr:rowOff>
    </xdr:from>
    <xdr:to>
      <xdr:col>46</xdr:col>
      <xdr:colOff>38100</xdr:colOff>
      <xdr:row>38</xdr:row>
      <xdr:rowOff>114844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131371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22497</xdr:rowOff>
    </xdr:from>
    <xdr:to>
      <xdr:col>41</xdr:col>
      <xdr:colOff>101600</xdr:colOff>
      <xdr:row>38</xdr:row>
      <xdr:rowOff>124097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140624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11612</xdr:rowOff>
    </xdr:from>
    <xdr:to>
      <xdr:col>36</xdr:col>
      <xdr:colOff>165100</xdr:colOff>
      <xdr:row>38</xdr:row>
      <xdr:rowOff>113212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129738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73885</xdr:rowOff>
    </xdr:from>
    <xdr:to>
      <xdr:col>55</xdr:col>
      <xdr:colOff>0</xdr:colOff>
      <xdr:row>58</xdr:row>
      <xdr:rowOff>76846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17985"/>
          <a:ext cx="8382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76846</xdr:rowOff>
    </xdr:from>
    <xdr:to>
      <xdr:col>50</xdr:col>
      <xdr:colOff>114300</xdr:colOff>
      <xdr:row>58</xdr:row>
      <xdr:rowOff>83420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20946"/>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83420</xdr:rowOff>
    </xdr:from>
    <xdr:to>
      <xdr:col>45</xdr:col>
      <xdr:colOff>177800</xdr:colOff>
      <xdr:row>58</xdr:row>
      <xdr:rowOff>98781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27520"/>
          <a:ext cx="889000" cy="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83388</xdr:rowOff>
    </xdr:from>
    <xdr:to>
      <xdr:col>41</xdr:col>
      <xdr:colOff>50800</xdr:colOff>
      <xdr:row>58</xdr:row>
      <xdr:rowOff>98781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27488"/>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23085</xdr:rowOff>
    </xdr:from>
    <xdr:to>
      <xdr:col>55</xdr:col>
      <xdr:colOff>50800</xdr:colOff>
      <xdr:row>58</xdr:row>
      <xdr:rowOff>124685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45962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26046</xdr:rowOff>
    </xdr:from>
    <xdr:to>
      <xdr:col>50</xdr:col>
      <xdr:colOff>165100</xdr:colOff>
      <xdr:row>58</xdr:row>
      <xdr:rowOff>127646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144173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4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32620</xdr:rowOff>
    </xdr:from>
    <xdr:to>
      <xdr:col>46</xdr:col>
      <xdr:colOff>38100</xdr:colOff>
      <xdr:row>58</xdr:row>
      <xdr:rowOff>134220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150747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47981</xdr:rowOff>
    </xdr:from>
    <xdr:to>
      <xdr:col>41</xdr:col>
      <xdr:colOff>101600</xdr:colOff>
      <xdr:row>58</xdr:row>
      <xdr:rowOff>149581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166108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6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32588</xdr:rowOff>
    </xdr:from>
    <xdr:to>
      <xdr:col>36</xdr:col>
      <xdr:colOff>165100</xdr:colOff>
      <xdr:row>58</xdr:row>
      <xdr:rowOff>134188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7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150715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102933</xdr:rowOff>
    </xdr:from>
    <xdr:to>
      <xdr:col>54</xdr:col>
      <xdr:colOff>189865</xdr:colOff>
      <xdr:row>79</xdr:row>
      <xdr:rowOff>10255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447333"/>
          <a:ext cx="1270" cy="110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14082</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10255</xdr:rowOff>
    </xdr:from>
    <xdr:to>
      <xdr:col>55</xdr:col>
      <xdr:colOff>88900</xdr:colOff>
      <xdr:row>79</xdr:row>
      <xdr:rowOff>10255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49610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2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102933</xdr:rowOff>
    </xdr:from>
    <xdr:to>
      <xdr:col>55</xdr:col>
      <xdr:colOff>88900</xdr:colOff>
      <xdr:row>72</xdr:row>
      <xdr:rowOff>102933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44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7074</xdr:rowOff>
    </xdr:from>
    <xdr:to>
      <xdr:col>55</xdr:col>
      <xdr:colOff>0</xdr:colOff>
      <xdr:row>74</xdr:row>
      <xdr:rowOff>129966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694374"/>
          <a:ext cx="838200" cy="1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55839</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5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77412</xdr:rowOff>
    </xdr:from>
    <xdr:to>
      <xdr:col>55</xdr:col>
      <xdr:colOff>50800</xdr:colOff>
      <xdr:row>78</xdr:row>
      <xdr:rowOff>7562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95447</xdr:rowOff>
    </xdr:from>
    <xdr:to>
      <xdr:col>50</xdr:col>
      <xdr:colOff>114300</xdr:colOff>
      <xdr:row>74</xdr:row>
      <xdr:rowOff>7074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268397"/>
          <a:ext cx="889000" cy="4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52439</xdr:rowOff>
    </xdr:from>
    <xdr:to>
      <xdr:col>50</xdr:col>
      <xdr:colOff>165100</xdr:colOff>
      <xdr:row>77</xdr:row>
      <xdr:rowOff>154039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145166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3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95447</xdr:rowOff>
    </xdr:from>
    <xdr:to>
      <xdr:col>45</xdr:col>
      <xdr:colOff>177800</xdr:colOff>
      <xdr:row>72</xdr:row>
      <xdr:rowOff>158007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268397"/>
          <a:ext cx="889000" cy="2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8985</xdr:rowOff>
    </xdr:from>
    <xdr:to>
      <xdr:col>46</xdr:col>
      <xdr:colOff>38100</xdr:colOff>
      <xdr:row>77</xdr:row>
      <xdr:rowOff>110585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101712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60833</xdr:rowOff>
    </xdr:from>
    <xdr:to>
      <xdr:col>41</xdr:col>
      <xdr:colOff>50800</xdr:colOff>
      <xdr:row>72</xdr:row>
      <xdr:rowOff>158007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405233"/>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19292</xdr:rowOff>
    </xdr:from>
    <xdr:to>
      <xdr:col>41</xdr:col>
      <xdr:colOff>101600</xdr:colOff>
      <xdr:row>77</xdr:row>
      <xdr:rowOff>120892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112019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149079</xdr:rowOff>
    </xdr:from>
    <xdr:to>
      <xdr:col>36</xdr:col>
      <xdr:colOff>165100</xdr:colOff>
      <xdr:row>77</xdr:row>
      <xdr:rowOff>79229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70356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79166</xdr:rowOff>
    </xdr:from>
    <xdr:to>
      <xdr:col>55</xdr:col>
      <xdr:colOff>50800</xdr:colOff>
      <xdr:row>75</xdr:row>
      <xdr:rowOff>9316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102043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61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127724</xdr:rowOff>
    </xdr:from>
    <xdr:to>
      <xdr:col>50</xdr:col>
      <xdr:colOff>165100</xdr:colOff>
      <xdr:row>74</xdr:row>
      <xdr:rowOff>57874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6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74401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4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44647</xdr:rowOff>
    </xdr:from>
    <xdr:to>
      <xdr:col>46</xdr:col>
      <xdr:colOff>38100</xdr:colOff>
      <xdr:row>71</xdr:row>
      <xdr:rowOff>146247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2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162774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19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107207</xdr:rowOff>
    </xdr:from>
    <xdr:to>
      <xdr:col>41</xdr:col>
      <xdr:colOff>101600</xdr:colOff>
      <xdr:row>73</xdr:row>
      <xdr:rowOff>37357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4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53884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2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10033</xdr:rowOff>
    </xdr:from>
    <xdr:to>
      <xdr:col>36</xdr:col>
      <xdr:colOff>165100</xdr:colOff>
      <xdr:row>72</xdr:row>
      <xdr:rowOff>111633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3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128160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12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50636</xdr:rowOff>
    </xdr:from>
    <xdr:to>
      <xdr:col>55</xdr:col>
      <xdr:colOff>0</xdr:colOff>
      <xdr:row>95</xdr:row>
      <xdr:rowOff>102819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38386"/>
          <a:ext cx="838200" cy="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137922</xdr:rowOff>
    </xdr:from>
    <xdr:to>
      <xdr:col>50</xdr:col>
      <xdr:colOff>114300</xdr:colOff>
      <xdr:row>95</xdr:row>
      <xdr:rowOff>102819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54222"/>
          <a:ext cx="889000" cy="1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137922</xdr:rowOff>
    </xdr:from>
    <xdr:to>
      <xdr:col>45</xdr:col>
      <xdr:colOff>177800</xdr:colOff>
      <xdr:row>95</xdr:row>
      <xdr:rowOff>58382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54222"/>
          <a:ext cx="889000" cy="9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58382</xdr:rowOff>
    </xdr:from>
    <xdr:to>
      <xdr:col>41</xdr:col>
      <xdr:colOff>50800</xdr:colOff>
      <xdr:row>96</xdr:row>
      <xdr:rowOff>73419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46132"/>
          <a:ext cx="889000" cy="1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171286</xdr:rowOff>
    </xdr:from>
    <xdr:to>
      <xdr:col>55</xdr:col>
      <xdr:colOff>50800</xdr:colOff>
      <xdr:row>95</xdr:row>
      <xdr:rowOff>101436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22713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1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52019</xdr:rowOff>
    </xdr:from>
    <xdr:to>
      <xdr:col>50</xdr:col>
      <xdr:colOff>165100</xdr:colOff>
      <xdr:row>95</xdr:row>
      <xdr:rowOff>153619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170146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87122</xdr:rowOff>
    </xdr:from>
    <xdr:to>
      <xdr:col>46</xdr:col>
      <xdr:colOff>38100</xdr:colOff>
      <xdr:row>95</xdr:row>
      <xdr:rowOff>17272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33799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7582</xdr:rowOff>
    </xdr:from>
    <xdr:to>
      <xdr:col>41</xdr:col>
      <xdr:colOff>101600</xdr:colOff>
      <xdr:row>95</xdr:row>
      <xdr:rowOff>109182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125709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22619</xdr:rowOff>
    </xdr:from>
    <xdr:to>
      <xdr:col>36</xdr:col>
      <xdr:colOff>165100</xdr:colOff>
      <xdr:row>96</xdr:row>
      <xdr:rowOff>124219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115346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59652</xdr:rowOff>
    </xdr:from>
    <xdr:to>
      <xdr:col>85</xdr:col>
      <xdr:colOff>127000</xdr:colOff>
      <xdr:row>38</xdr:row>
      <xdr:rowOff>65139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74752"/>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65139</xdr:rowOff>
    </xdr:from>
    <xdr:to>
      <xdr:col>81</xdr:col>
      <xdr:colOff>50800</xdr:colOff>
      <xdr:row>38</xdr:row>
      <xdr:rowOff>91427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80239"/>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91427</xdr:rowOff>
    </xdr:from>
    <xdr:to>
      <xdr:col>76</xdr:col>
      <xdr:colOff>114300</xdr:colOff>
      <xdr:row>38</xdr:row>
      <xdr:rowOff>106782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06527"/>
          <a:ext cx="8890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93142</xdr:rowOff>
    </xdr:from>
    <xdr:to>
      <xdr:col>71</xdr:col>
      <xdr:colOff>177800</xdr:colOff>
      <xdr:row>38</xdr:row>
      <xdr:rowOff>106782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36792"/>
          <a:ext cx="889000" cy="1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8852</xdr:rowOff>
    </xdr:from>
    <xdr:to>
      <xdr:col>85</xdr:col>
      <xdr:colOff>177800</xdr:colOff>
      <xdr:row>38</xdr:row>
      <xdr:rowOff>110452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2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95229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14339</xdr:rowOff>
    </xdr:from>
    <xdr:to>
      <xdr:col>81</xdr:col>
      <xdr:colOff>101600</xdr:colOff>
      <xdr:row>38</xdr:row>
      <xdr:rowOff>115939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107066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40627</xdr:rowOff>
    </xdr:from>
    <xdr:to>
      <xdr:col>76</xdr:col>
      <xdr:colOff>165100</xdr:colOff>
      <xdr:row>38</xdr:row>
      <xdr:rowOff>142227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133354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55982</xdr:rowOff>
    </xdr:from>
    <xdr:to>
      <xdr:col>72</xdr:col>
      <xdr:colOff>38100</xdr:colOff>
      <xdr:row>38</xdr:row>
      <xdr:rowOff>157582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148709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6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42342</xdr:rowOff>
    </xdr:from>
    <xdr:to>
      <xdr:col>67</xdr:col>
      <xdr:colOff>101600</xdr:colOff>
      <xdr:row>37</xdr:row>
      <xdr:rowOff>143942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160469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78530</xdr:rowOff>
    </xdr:from>
    <xdr:to>
      <xdr:col>85</xdr:col>
      <xdr:colOff>127000</xdr:colOff>
      <xdr:row>55</xdr:row>
      <xdr:rowOff>80893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08280"/>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78530</xdr:rowOff>
    </xdr:from>
    <xdr:to>
      <xdr:col>81</xdr:col>
      <xdr:colOff>50800</xdr:colOff>
      <xdr:row>55</xdr:row>
      <xdr:rowOff>126574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08280"/>
          <a:ext cx="889000" cy="4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46089</xdr:rowOff>
    </xdr:from>
    <xdr:to>
      <xdr:col>76</xdr:col>
      <xdr:colOff>114300</xdr:colOff>
      <xdr:row>55</xdr:row>
      <xdr:rowOff>126574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475839"/>
          <a:ext cx="889000" cy="8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112020</xdr:rowOff>
    </xdr:from>
    <xdr:to>
      <xdr:col>71</xdr:col>
      <xdr:colOff>177800</xdr:colOff>
      <xdr:row>55</xdr:row>
      <xdr:rowOff>46089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8855970"/>
          <a:ext cx="889000" cy="6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30093</xdr:rowOff>
    </xdr:from>
    <xdr:to>
      <xdr:col>85</xdr:col>
      <xdr:colOff>177800</xdr:colOff>
      <xdr:row>55</xdr:row>
      <xdr:rowOff>131693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8520</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4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27730</xdr:rowOff>
    </xdr:from>
    <xdr:to>
      <xdr:col>81</xdr:col>
      <xdr:colOff>101600</xdr:colOff>
      <xdr:row>55</xdr:row>
      <xdr:rowOff>129330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120457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75774</xdr:rowOff>
    </xdr:from>
    <xdr:to>
      <xdr:col>76</xdr:col>
      <xdr:colOff>165100</xdr:colOff>
      <xdr:row>56</xdr:row>
      <xdr:rowOff>5924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168501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166739</xdr:rowOff>
    </xdr:from>
    <xdr:to>
      <xdr:col>72</xdr:col>
      <xdr:colOff>38100</xdr:colOff>
      <xdr:row>55</xdr:row>
      <xdr:rowOff>96889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113416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61220</xdr:rowOff>
    </xdr:from>
    <xdr:to>
      <xdr:col>67</xdr:col>
      <xdr:colOff>101600</xdr:colOff>
      <xdr:row>51</xdr:row>
      <xdr:rowOff>162820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8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7897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58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986</xdr:rowOff>
    </xdr:from>
    <xdr:to>
      <xdr:col>85</xdr:col>
      <xdr:colOff>127000</xdr:colOff>
      <xdr:row>78</xdr:row>
      <xdr:rowOff>30246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374086"/>
          <a:ext cx="8382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135539</xdr:rowOff>
    </xdr:from>
    <xdr:to>
      <xdr:col>81</xdr:col>
      <xdr:colOff>50800</xdr:colOff>
      <xdr:row>78</xdr:row>
      <xdr:rowOff>30246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337189"/>
          <a:ext cx="889000" cy="6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86756</xdr:rowOff>
    </xdr:from>
    <xdr:to>
      <xdr:col>76</xdr:col>
      <xdr:colOff>114300</xdr:colOff>
      <xdr:row>77</xdr:row>
      <xdr:rowOff>135539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288406"/>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86756</xdr:rowOff>
    </xdr:from>
    <xdr:to>
      <xdr:col>71</xdr:col>
      <xdr:colOff>177800</xdr:colOff>
      <xdr:row>78</xdr:row>
      <xdr:rowOff>105958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288406"/>
          <a:ext cx="889000" cy="1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72082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121636</xdr:rowOff>
    </xdr:from>
    <xdr:to>
      <xdr:col>85</xdr:col>
      <xdr:colOff>177800</xdr:colOff>
      <xdr:row>78</xdr:row>
      <xdr:rowOff>51786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144513</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17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150896</xdr:rowOff>
    </xdr:from>
    <xdr:to>
      <xdr:col>81</xdr:col>
      <xdr:colOff>101600</xdr:colOff>
      <xdr:row>78</xdr:row>
      <xdr:rowOff>81046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72173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44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84739</xdr:rowOff>
    </xdr:from>
    <xdr:to>
      <xdr:col>76</xdr:col>
      <xdr:colOff>165100</xdr:colOff>
      <xdr:row>78</xdr:row>
      <xdr:rowOff>14889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2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31416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06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35956</xdr:rowOff>
    </xdr:from>
    <xdr:to>
      <xdr:col>72</xdr:col>
      <xdr:colOff>38100</xdr:colOff>
      <xdr:row>77</xdr:row>
      <xdr:rowOff>137556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154083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01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55158</xdr:rowOff>
    </xdr:from>
    <xdr:to>
      <xdr:col>67</xdr:col>
      <xdr:colOff>101600</xdr:colOff>
      <xdr:row>78</xdr:row>
      <xdr:rowOff>156758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147885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20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167115</xdr:rowOff>
    </xdr:from>
    <xdr:to>
      <xdr:col>85</xdr:col>
      <xdr:colOff>127000</xdr:colOff>
      <xdr:row>95</xdr:row>
      <xdr:rowOff>9838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83415"/>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9838</xdr:rowOff>
    </xdr:from>
    <xdr:to>
      <xdr:col>81</xdr:col>
      <xdr:colOff>50800</xdr:colOff>
      <xdr:row>95</xdr:row>
      <xdr:rowOff>51591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297588"/>
          <a:ext cx="889000" cy="4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51591</xdr:rowOff>
    </xdr:from>
    <xdr:to>
      <xdr:col>76</xdr:col>
      <xdr:colOff>114300</xdr:colOff>
      <xdr:row>95</xdr:row>
      <xdr:rowOff>54482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339341"/>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54482</xdr:rowOff>
    </xdr:from>
    <xdr:to>
      <xdr:col>71</xdr:col>
      <xdr:colOff>177800</xdr:colOff>
      <xdr:row>95</xdr:row>
      <xdr:rowOff>57372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342232"/>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116315</xdr:rowOff>
    </xdr:from>
    <xdr:to>
      <xdr:col>85</xdr:col>
      <xdr:colOff>177800</xdr:colOff>
      <xdr:row>95</xdr:row>
      <xdr:rowOff>46465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139192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0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130488</xdr:rowOff>
    </xdr:from>
    <xdr:to>
      <xdr:col>81</xdr:col>
      <xdr:colOff>101600</xdr:colOff>
      <xdr:row>95</xdr:row>
      <xdr:rowOff>60638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77165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0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791</xdr:rowOff>
    </xdr:from>
    <xdr:to>
      <xdr:col>76</xdr:col>
      <xdr:colOff>165100</xdr:colOff>
      <xdr:row>95</xdr:row>
      <xdr:rowOff>102391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118918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06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3682</xdr:rowOff>
    </xdr:from>
    <xdr:to>
      <xdr:col>72</xdr:col>
      <xdr:colOff>38100</xdr:colOff>
      <xdr:row>95</xdr:row>
      <xdr:rowOff>105282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2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121809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0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6572</xdr:rowOff>
    </xdr:from>
    <xdr:to>
      <xdr:col>67</xdr:col>
      <xdr:colOff>101600</xdr:colOff>
      <xdr:row>95</xdr:row>
      <xdr:rowOff>108172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2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124699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0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・本市の目的別住民一人当たりのコストは、民生費や衛生費、消防費が類似団体内平均を下回ったものの、商工費は類似団体平均を大きく上回った。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商工費は商工業振興対策として継続的に行っている中小企業への制度融資に加え、令和２年度に新型コロナウイルス感染症の影響を受けた中小企業に対する融資を新設したことに伴い、令和２年度から引継ぎ、類似団体内平均を大きく上回ったが、中小企業の返済が進んできており、前年度と比較し減少となっている。</a:t>
          </a:r>
        </a:p>
        <a:p>
          <a:r>
            <a:rPr kumimoji="1" lang="ja-JP" altLang="en-US" sz="1300">
              <a:latin typeface="ＭＳ Ｐゴシック" panose="020B0600070205080204" pitchFamily="50" charset="-128"/>
              <a:ea typeface="ＭＳ Ｐゴシック" panose="020B0600070205080204" pitchFamily="50" charset="-128"/>
            </a:rPr>
            <a:t>・公債費は、長期債の元利償還金が増加したことに伴い住民一人当たりのコストも増加し、前年度と比較し類似団体平均額からの乖離幅が大きくなった。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長野県塩尻市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財政調整基金残高は、前年度と比較して減少したものの、国の財政措置を効果的に活用したことなどより減少幅は小さく、依然として本市が財政規律としている標準財政規模の１０％を上回る水準を保っている。</a:t>
          </a:r>
        </a:p>
        <a:p>
          <a:r>
            <a:rPr kumimoji="1" lang="ja-JP" altLang="en-US" sz="1400">
              <a:latin typeface="ＭＳ ゴシック" pitchFamily="49" charset="-128"/>
              <a:ea typeface="ＭＳ ゴシック" pitchFamily="49" charset="-128"/>
            </a:rPr>
            <a:t>　実質単年度収支は、義務的経費や普通建設事業費が増加したことに伴い、前年度から１．２３ポイント悪化し、赤字となった。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長野県塩尻市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令和６年度は全会計が黒字で、特に水道事業会計や下水道事業会計、国民健康保険事業特別会計の黒字額が前年度に比べ増加していることから、連結ベースの黒字額についても増加した。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34415924</v>
      </c>
      <c r="BO4" s="449"/>
      <c r="BP4" s="449"/>
      <c r="BQ4" s="449"/>
      <c r="BR4" s="449"/>
      <c r="BS4" s="449"/>
      <c r="BT4" s="449"/>
      <c r="BU4" s="450"/>
      <c r="BV4" s="448">
        <v>33280447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2.5</v>
      </c>
      <c r="CU4" s="589"/>
      <c r="CV4" s="589"/>
      <c r="CW4" s="589"/>
      <c r="CX4" s="589"/>
      <c r="CY4" s="589"/>
      <c r="CZ4" s="589"/>
      <c r="DA4" s="590"/>
      <c r="DB4" s="588">
        <v>2.5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33871631</v>
      </c>
      <c r="BO5" s="420"/>
      <c r="BP5" s="420"/>
      <c r="BQ5" s="420"/>
      <c r="BR5" s="420"/>
      <c r="BS5" s="420"/>
      <c r="BT5" s="420"/>
      <c r="BU5" s="421"/>
      <c r="BV5" s="419">
        <v>32709082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91.7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544293</v>
      </c>
      <c r="BO6" s="420"/>
      <c r="BP6" s="420"/>
      <c r="BQ6" s="420"/>
      <c r="BR6" s="420"/>
      <c r="BS6" s="420"/>
      <c r="BT6" s="420"/>
      <c r="BU6" s="421"/>
      <c r="BV6" s="419">
        <v>571365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92.5</v>
      </c>
      <c r="CU6" s="563"/>
      <c r="CV6" s="563"/>
      <c r="CW6" s="563"/>
      <c r="CX6" s="563"/>
      <c r="CY6" s="563"/>
      <c r="CZ6" s="563"/>
      <c r="DA6" s="564"/>
      <c r="DB6" s="562">
        <v>92.4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76039</v>
      </c>
      <c r="BO7" s="420"/>
      <c r="BP7" s="420"/>
      <c r="BQ7" s="420"/>
      <c r="BR7" s="420"/>
      <c r="BS7" s="420"/>
      <c r="BT7" s="420"/>
      <c r="BU7" s="421"/>
      <c r="BV7" s="419">
        <v>128050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18441138</v>
      </c>
      <c r="CU7" s="420"/>
      <c r="CV7" s="420"/>
      <c r="CW7" s="420"/>
      <c r="CX7" s="420"/>
      <c r="CY7" s="420"/>
      <c r="CZ7" s="420"/>
      <c r="DA7" s="421"/>
      <c r="DB7" s="419">
        <v>18091110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468254</v>
      </c>
      <c r="BO8" s="420"/>
      <c r="BP8" s="420"/>
      <c r="BQ8" s="420"/>
      <c r="BR8" s="420"/>
      <c r="BS8" s="420"/>
      <c r="BT8" s="420"/>
      <c r="BU8" s="421"/>
      <c r="BV8" s="419">
        <v>443315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0.63</v>
      </c>
      <c r="CU8" s="523"/>
      <c r="CV8" s="523"/>
      <c r="CW8" s="523"/>
      <c r="CX8" s="523"/>
      <c r="CY8" s="523"/>
      <c r="CZ8" s="523"/>
      <c r="DA8" s="524"/>
      <c r="DB8" s="522">
        <v>0.63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67241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24939</v>
      </c>
      <c r="BO9" s="420"/>
      <c r="BP9" s="420"/>
      <c r="BQ9" s="420"/>
      <c r="BR9" s="420"/>
      <c r="BS9" s="420"/>
      <c r="BT9" s="420"/>
      <c r="BU9" s="421"/>
      <c r="BV9" s="419">
        <v>-97590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14.3</v>
      </c>
      <c r="CU9" s="417"/>
      <c r="CV9" s="417"/>
      <c r="CW9" s="417"/>
      <c r="CX9" s="417"/>
      <c r="CY9" s="417"/>
      <c r="CZ9" s="417"/>
      <c r="DA9" s="418"/>
      <c r="DB9" s="416">
        <v>14.4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67135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254329</v>
      </c>
      <c r="BO10" s="420"/>
      <c r="BP10" s="420"/>
      <c r="BQ10" s="420"/>
      <c r="BR10" s="420"/>
      <c r="BS10" s="420"/>
      <c r="BT10" s="420"/>
      <c r="BU10" s="421"/>
      <c r="BV10" s="419">
        <v>299393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65205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63759</v>
      </c>
      <c r="S13" s="507"/>
      <c r="T13" s="507"/>
      <c r="U13" s="507"/>
      <c r="V13" s="508"/>
      <c r="W13" s="509" t="s">
        <v>131</v>
      </c>
      <c r="X13" s="405"/>
      <c r="Y13" s="405"/>
      <c r="Z13" s="405"/>
      <c r="AA13" s="405"/>
      <c r="AB13" s="406"/>
      <c r="AC13" s="372">
        <v>2593</v>
      </c>
      <c r="AD13" s="373"/>
      <c r="AE13" s="373"/>
      <c r="AF13" s="373"/>
      <c r="AG13" s="374"/>
      <c r="AH13" s="372">
        <v>2729</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-20732</v>
      </c>
      <c r="BO13" s="420"/>
      <c r="BP13" s="420"/>
      <c r="BQ13" s="420"/>
      <c r="BR13" s="420"/>
      <c r="BS13" s="420"/>
      <c r="BT13" s="420"/>
      <c r="BU13" s="421"/>
      <c r="BV13" s="419">
        <v>201803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7.2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65623</v>
      </c>
      <c r="S14" s="507"/>
      <c r="T14" s="507"/>
      <c r="U14" s="507"/>
      <c r="V14" s="508"/>
      <c r="W14" s="510"/>
      <c r="X14" s="408"/>
      <c r="Y14" s="408"/>
      <c r="Z14" s="408"/>
      <c r="AA14" s="408"/>
      <c r="AB14" s="409"/>
      <c r="AC14" s="499">
        <v>7.4</v>
      </c>
      <c r="AD14" s="500"/>
      <c r="AE14" s="500"/>
      <c r="AF14" s="500"/>
      <c r="AG14" s="501"/>
      <c r="AH14" s="499">
        <v>7.7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8.5</v>
      </c>
      <c r="CU14" s="517"/>
      <c r="CV14" s="517"/>
      <c r="CW14" s="517"/>
      <c r="CX14" s="517"/>
      <c r="CY14" s="517"/>
      <c r="CZ14" s="517"/>
      <c r="DA14" s="518"/>
      <c r="DB14" s="516">
        <v>7.8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64170</v>
      </c>
      <c r="S15" s="507"/>
      <c r="T15" s="507"/>
      <c r="U15" s="507"/>
      <c r="V15" s="508"/>
      <c r="W15" s="509" t="s">
        <v>137</v>
      </c>
      <c r="X15" s="405"/>
      <c r="Y15" s="405"/>
      <c r="Z15" s="405"/>
      <c r="AA15" s="405"/>
      <c r="AB15" s="406"/>
      <c r="AC15" s="372">
        <v>11869</v>
      </c>
      <c r="AD15" s="373"/>
      <c r="AE15" s="373"/>
      <c r="AF15" s="373"/>
      <c r="AG15" s="374"/>
      <c r="AH15" s="372">
        <v>11832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9946785</v>
      </c>
      <c r="BO15" s="449"/>
      <c r="BP15" s="449"/>
      <c r="BQ15" s="449"/>
      <c r="BR15" s="449"/>
      <c r="BS15" s="449"/>
      <c r="BT15" s="449"/>
      <c r="BU15" s="450"/>
      <c r="BV15" s="448">
        <v>9644014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33.700000000000003</v>
      </c>
      <c r="AD16" s="500"/>
      <c r="AE16" s="500"/>
      <c r="AF16" s="500"/>
      <c r="AG16" s="501"/>
      <c r="AH16" s="499">
        <v>33.5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15697610</v>
      </c>
      <c r="BO16" s="420"/>
      <c r="BP16" s="420"/>
      <c r="BQ16" s="420"/>
      <c r="BR16" s="420"/>
      <c r="BS16" s="420"/>
      <c r="BT16" s="420"/>
      <c r="BU16" s="421"/>
      <c r="BV16" s="419">
        <v>15413630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20736</v>
      </c>
      <c r="AD17" s="373"/>
      <c r="AE17" s="373"/>
      <c r="AF17" s="373"/>
      <c r="AG17" s="374"/>
      <c r="AH17" s="372">
        <v>20716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12592573</v>
      </c>
      <c r="BO17" s="420"/>
      <c r="BP17" s="420"/>
      <c r="BQ17" s="420"/>
      <c r="BR17" s="420"/>
      <c r="BS17" s="420"/>
      <c r="BT17" s="420"/>
      <c r="BU17" s="421"/>
      <c r="BV17" s="419">
        <v>12170876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289.98</v>
      </c>
      <c r="M18" s="472"/>
      <c r="N18" s="472"/>
      <c r="O18" s="472"/>
      <c r="P18" s="472"/>
      <c r="Q18" s="472"/>
      <c r="R18" s="473"/>
      <c r="S18" s="473"/>
      <c r="T18" s="473"/>
      <c r="U18" s="473"/>
      <c r="V18" s="474"/>
      <c r="W18" s="490"/>
      <c r="X18" s="491"/>
      <c r="Y18" s="491"/>
      <c r="Z18" s="491"/>
      <c r="AA18" s="491"/>
      <c r="AB18" s="515"/>
      <c r="AC18" s="389">
        <v>58.9</v>
      </c>
      <c r="AD18" s="390"/>
      <c r="AE18" s="390"/>
      <c r="AF18" s="390"/>
      <c r="AG18" s="475"/>
      <c r="AH18" s="389">
        <v>58.7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17400279</v>
      </c>
      <c r="BO18" s="420"/>
      <c r="BP18" s="420"/>
      <c r="BQ18" s="420"/>
      <c r="BR18" s="420"/>
      <c r="BS18" s="420"/>
      <c r="BT18" s="420"/>
      <c r="BU18" s="421"/>
      <c r="BV18" s="419">
        <v>16932082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232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21877592</v>
      </c>
      <c r="BO19" s="420"/>
      <c r="BP19" s="420"/>
      <c r="BQ19" s="420"/>
      <c r="BR19" s="420"/>
      <c r="BS19" s="420"/>
      <c r="BT19" s="420"/>
      <c r="BU19" s="421"/>
      <c r="BV19" s="419">
        <v>21412472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27997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27358631</v>
      </c>
      <c r="BO22" s="449"/>
      <c r="BP22" s="449"/>
      <c r="BQ22" s="449"/>
      <c r="BR22" s="449"/>
      <c r="BS22" s="449"/>
      <c r="BT22" s="449"/>
      <c r="BU22" s="450"/>
      <c r="BV22" s="448">
        <v>27475420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17273310</v>
      </c>
      <c r="BO23" s="420"/>
      <c r="BP23" s="420"/>
      <c r="BQ23" s="420"/>
      <c r="BR23" s="420"/>
      <c r="BS23" s="420"/>
      <c r="BT23" s="420"/>
      <c r="BU23" s="421"/>
      <c r="BV23" s="419">
        <v>16981774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9140</v>
      </c>
      <c r="R24" s="373"/>
      <c r="S24" s="373"/>
      <c r="T24" s="373"/>
      <c r="U24" s="373"/>
      <c r="V24" s="374"/>
      <c r="W24" s="462"/>
      <c r="X24" s="399"/>
      <c r="Y24" s="400"/>
      <c r="Z24" s="375" t="s">
        <v>161</v>
      </c>
      <c r="AA24" s="376"/>
      <c r="AB24" s="376"/>
      <c r="AC24" s="376"/>
      <c r="AD24" s="376"/>
      <c r="AE24" s="376"/>
      <c r="AF24" s="376"/>
      <c r="AG24" s="377"/>
      <c r="AH24" s="372">
        <v>496</v>
      </c>
      <c r="AI24" s="373"/>
      <c r="AJ24" s="373"/>
      <c r="AK24" s="373"/>
      <c r="AL24" s="374"/>
      <c r="AM24" s="372">
        <v>1491472</v>
      </c>
      <c r="AN24" s="373"/>
      <c r="AO24" s="373"/>
      <c r="AP24" s="373"/>
      <c r="AQ24" s="373"/>
      <c r="AR24" s="374"/>
      <c r="AS24" s="372">
        <v>3007</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16623615</v>
      </c>
      <c r="BO24" s="420"/>
      <c r="BP24" s="420"/>
      <c r="BQ24" s="420"/>
      <c r="BR24" s="420"/>
      <c r="BS24" s="420"/>
      <c r="BT24" s="420"/>
      <c r="BU24" s="421"/>
      <c r="BV24" s="419">
        <v>15668133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7560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3084957</v>
      </c>
      <c r="BO25" s="449"/>
      <c r="BP25" s="449"/>
      <c r="BQ25" s="449"/>
      <c r="BR25" s="449"/>
      <c r="BS25" s="449"/>
      <c r="BT25" s="449"/>
      <c r="BU25" s="450"/>
      <c r="BV25" s="448">
        <v>3251953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6310</v>
      </c>
      <c r="R26" s="373"/>
      <c r="S26" s="373"/>
      <c r="T26" s="373"/>
      <c r="U26" s="373"/>
      <c r="V26" s="374"/>
      <c r="W26" s="462"/>
      <c r="X26" s="399"/>
      <c r="Y26" s="400"/>
      <c r="Z26" s="375" t="s">
        <v>167</v>
      </c>
      <c r="AA26" s="430"/>
      <c r="AB26" s="430"/>
      <c r="AC26" s="430"/>
      <c r="AD26" s="430"/>
      <c r="AE26" s="430"/>
      <c r="AF26" s="430"/>
      <c r="AG26" s="431"/>
      <c r="AH26" s="372">
        <v>13</v>
      </c>
      <c r="AI26" s="373"/>
      <c r="AJ26" s="373"/>
      <c r="AK26" s="373"/>
      <c r="AL26" s="374"/>
      <c r="AM26" s="372">
        <v>35347</v>
      </c>
      <c r="AN26" s="373"/>
      <c r="AO26" s="373"/>
      <c r="AP26" s="373"/>
      <c r="AQ26" s="373"/>
      <c r="AR26" s="374"/>
      <c r="AS26" s="372">
        <v>2719</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4880</v>
      </c>
      <c r="R27" s="373"/>
      <c r="S27" s="373"/>
      <c r="T27" s="373"/>
      <c r="U27" s="373"/>
      <c r="V27" s="374"/>
      <c r="W27" s="462"/>
      <c r="X27" s="399"/>
      <c r="Y27" s="400"/>
      <c r="Z27" s="375" t="s">
        <v>170</v>
      </c>
      <c r="AA27" s="376"/>
      <c r="AB27" s="376"/>
      <c r="AC27" s="376"/>
      <c r="AD27" s="376"/>
      <c r="AE27" s="376"/>
      <c r="AF27" s="376"/>
      <c r="AG27" s="377"/>
      <c r="AH27" s="372">
        <v>3</v>
      </c>
      <c r="AI27" s="373"/>
      <c r="AJ27" s="373"/>
      <c r="AK27" s="373"/>
      <c r="AL27" s="374"/>
      <c r="AM27" s="372">
        <v>12951</v>
      </c>
      <c r="AN27" s="373"/>
      <c r="AO27" s="373"/>
      <c r="AP27" s="373"/>
      <c r="AQ27" s="373"/>
      <c r="AR27" s="374"/>
      <c r="AS27" s="372">
        <v>4317</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4250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5304594</v>
      </c>
      <c r="BO28" s="449"/>
      <c r="BP28" s="449"/>
      <c r="BQ28" s="449"/>
      <c r="BR28" s="449"/>
      <c r="BS28" s="449"/>
      <c r="BT28" s="449"/>
      <c r="BU28" s="450"/>
      <c r="BV28" s="448">
        <v>5350264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16</v>
      </c>
      <c r="M29" s="373"/>
      <c r="N29" s="373"/>
      <c r="O29" s="373"/>
      <c r="P29" s="374"/>
      <c r="Q29" s="372">
        <v>4020</v>
      </c>
      <c r="R29" s="373"/>
      <c r="S29" s="373"/>
      <c r="T29" s="373"/>
      <c r="U29" s="373"/>
      <c r="V29" s="374"/>
      <c r="W29" s="463"/>
      <c r="X29" s="464"/>
      <c r="Y29" s="465"/>
      <c r="Z29" s="375" t="s">
        <v>176</v>
      </c>
      <c r="AA29" s="376"/>
      <c r="AB29" s="376"/>
      <c r="AC29" s="376"/>
      <c r="AD29" s="376"/>
      <c r="AE29" s="376"/>
      <c r="AF29" s="376"/>
      <c r="AG29" s="377"/>
      <c r="AH29" s="372">
        <v>499</v>
      </c>
      <c r="AI29" s="373"/>
      <c r="AJ29" s="373"/>
      <c r="AK29" s="373"/>
      <c r="AL29" s="374"/>
      <c r="AM29" s="372">
        <v>1504423</v>
      </c>
      <c r="AN29" s="373"/>
      <c r="AO29" s="373"/>
      <c r="AP29" s="373"/>
      <c r="AQ29" s="373"/>
      <c r="AR29" s="374"/>
      <c r="AS29" s="372">
        <v>3015</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727813</v>
      </c>
      <c r="BO29" s="420"/>
      <c r="BP29" s="420"/>
      <c r="BQ29" s="420"/>
      <c r="BR29" s="420"/>
      <c r="BS29" s="420"/>
      <c r="BT29" s="420"/>
      <c r="BU29" s="421"/>
      <c r="BV29" s="419">
        <v>656843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2923228</v>
      </c>
      <c r="BO30" s="454"/>
      <c r="BP30" s="454"/>
      <c r="BQ30" s="454"/>
      <c r="BR30" s="454"/>
      <c r="BS30" s="454"/>
      <c r="BT30" s="454"/>
      <c r="BU30" s="455"/>
      <c r="BV30" s="453">
        <v>2963625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塩尻市国民健康保険事業特別会計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塩尻市水道事業会計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松本広域連合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塩尻市土地開発公社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塩尻市介護保険事業特別会計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塩尻市下水道事業会計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松本広域連合（松本地域ふるさと基金事業特別会計）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一般財団法人　塩尻市振興公社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塩尻市国民健康保険楢川診療所事業特別会計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長野県市町村自治振興組合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一般財団法人　塩尻市文化振興事業団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塩尻市後期高齢者医療事業特別会計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長野県後期高齢者医療広域連合（一般会計）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一般財団法人　塩尻筑南勤労者福祉サービスセンター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長野県後期高齢者医療広域連合（後期高齢者医療事業特別会計）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株式会社　信州ファーム</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辰野町塩尻市小学校組合</v>
      </c>
      <c r="BZ39" s="368"/>
      <c r="CA39" s="368"/>
      <c r="CB39" s="368"/>
      <c r="CC39" s="368"/>
      <c r="CD39" s="368"/>
      <c r="CE39" s="368"/>
      <c r="CF39" s="368"/>
      <c r="CG39" s="368"/>
      <c r="CH39" s="368"/>
      <c r="CI39" s="368"/>
      <c r="CJ39" s="368"/>
      <c r="CK39" s="368"/>
      <c r="CL39" s="368"/>
      <c r="CM39" s="368"/>
      <c r="CN39" s="169"/>
      <c r="CO39" s="367">
        <f t="shared" si="3"/>
        <v>23</v>
      </c>
      <c r="CP39" s="367"/>
      <c r="CQ39" s="368" t="str">
        <f>IF('各会計、関係団体の財政状況及び健全化判断比率'!BS12="","",'各会計、関係団体の財政状況及び健全化判断比率'!BS12)</f>
        <v>一般社団法人　塩尻市農業公社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松塩安筑老人福祉施設組合</v>
      </c>
      <c r="BZ40" s="368"/>
      <c r="CA40" s="368"/>
      <c r="CB40" s="368"/>
      <c r="CC40" s="368"/>
      <c r="CD40" s="368"/>
      <c r="CE40" s="368"/>
      <c r="CF40" s="368"/>
      <c r="CG40" s="368"/>
      <c r="CH40" s="368"/>
      <c r="CI40" s="368"/>
      <c r="CJ40" s="368"/>
      <c r="CK40" s="368"/>
      <c r="CL40" s="368"/>
      <c r="CM40" s="368"/>
      <c r="CN40" s="169"/>
      <c r="CO40" s="367">
        <f t="shared" si="3"/>
        <v>24</v>
      </c>
      <c r="CP40" s="367"/>
      <c r="CQ40" s="368" t="str">
        <f>IF('各会計、関係団体の財政状況及び健全化判断比率'!BS13="","",'各会計、関係団体の財政状況及び健全化判断比率'!BS13)</f>
        <v>一般財団法人　塩尻・木曽地域地場産業振興センター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塩尻市辰野町中学校組合</v>
      </c>
      <c r="BZ41" s="368"/>
      <c r="CA41" s="368"/>
      <c r="CB41" s="368"/>
      <c r="CC41" s="368"/>
      <c r="CD41" s="368"/>
      <c r="CE41" s="368"/>
      <c r="CF41" s="368"/>
      <c r="CG41" s="368"/>
      <c r="CH41" s="368"/>
      <c r="CI41" s="368"/>
      <c r="CJ41" s="368"/>
      <c r="CK41" s="368"/>
      <c r="CL41" s="368"/>
      <c r="CM41" s="368"/>
      <c r="CN41" s="169"/>
      <c r="CO41" s="367">
        <f t="shared" si="3"/>
        <v>25</v>
      </c>
      <c r="CP41" s="367"/>
      <c r="CQ41" s="368" t="str">
        <f>IF('各会計、関係団体の財政状況及び健全化判断比率'!BS14="","",'各会計、関係団体の財政状況及び健全化判断比率'!BS14)</f>
        <v>一般財団法人　塩尻市森林公社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松塩筑木曽老人福祉施設組合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松塩地区広域施設組合（一般会計）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2ly5k/iU2SFYmtsQsNlzyUOoTAHfeZPqun226cyHfFZm/B9rucIUUG3KX5vFeP5sVMmOG1PZFoBOtyqJf7CZQ==" saltValue="0nQMMsBaCB78vkvHcdco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7.35</v>
      </c>
      <c r="G34" s="33">
        <v>8.3800000000000008</v>
      </c>
      <c r="H34" s="33">
        <v>9.4600000000000009</v>
      </c>
      <c r="I34" s="33">
        <v>10.35</v>
      </c>
      <c r="J34" s="34">
        <v>10.62</v>
      </c>
      <c r="K34" s="22"/>
      <c r="L34" s="22"/>
      <c r="M34" s="22"/>
      <c r="N34" s="22"/>
      <c r="O34" s="22"/>
      <c r="P34" s="22"/>
    </row>
    <row r="35" spans="1:16" ht="39" customHeight="1" x14ac:dyDescent="0.15">
      <c r="A35" s="22"/>
      <c r="B35" s="35"/>
      <c r="C35" s="1145" t="s">
        <v>532</v>
      </c>
      <c r="D35" s="1146"/>
      <c r="E35" s="1147"/>
      <c r="F35" s="36">
        <v>2.72</v>
      </c>
      <c r="G35" s="37">
        <v>3.21</v>
      </c>
      <c r="H35" s="37">
        <v>3.46</v>
      </c>
      <c r="I35" s="37">
        <v>3.69</v>
      </c>
      <c r="J35" s="38">
        <v>3.91</v>
      </c>
      <c r="K35" s="22"/>
      <c r="L35" s="22"/>
      <c r="M35" s="22"/>
      <c r="N35" s="22"/>
      <c r="O35" s="22"/>
      <c r="P35" s="22"/>
    </row>
    <row r="36" spans="1:16" ht="39" customHeight="1" x14ac:dyDescent="0.15">
      <c r="A36" s="22"/>
      <c r="B36" s="35"/>
      <c r="C36" s="1145" t="s">
        <v>533</v>
      </c>
      <c r="D36" s="1146"/>
      <c r="E36" s="1147"/>
      <c r="F36" s="36">
        <v>6.24</v>
      </c>
      <c r="G36" s="37">
        <v>6.48</v>
      </c>
      <c r="H36" s="37">
        <v>3.03</v>
      </c>
      <c r="I36" s="37">
        <v>2.4500000000000002</v>
      </c>
      <c r="J36" s="38">
        <v>2.5299999999999998</v>
      </c>
      <c r="K36" s="22"/>
      <c r="L36" s="22"/>
      <c r="M36" s="22"/>
      <c r="N36" s="22"/>
      <c r="O36" s="22"/>
      <c r="P36" s="22"/>
    </row>
    <row r="37" spans="1:16" ht="39" customHeight="1" x14ac:dyDescent="0.15">
      <c r="A37" s="22"/>
      <c r="B37" s="35"/>
      <c r="C37" s="1145" t="s">
        <v>534</v>
      </c>
      <c r="D37" s="1146"/>
      <c r="E37" s="1147"/>
      <c r="F37" s="36">
        <v>0.62</v>
      </c>
      <c r="G37" s="37">
        <v>0.79</v>
      </c>
      <c r="H37" s="37">
        <v>1.07</v>
      </c>
      <c r="I37" s="37">
        <v>0.63</v>
      </c>
      <c r="J37" s="38">
        <v>0.69</v>
      </c>
      <c r="K37" s="22"/>
      <c r="L37" s="22"/>
      <c r="M37" s="22"/>
      <c r="N37" s="22"/>
      <c r="O37" s="22"/>
      <c r="P37" s="22"/>
    </row>
    <row r="38" spans="1:16" ht="39" customHeight="1" x14ac:dyDescent="0.15">
      <c r="A38" s="22"/>
      <c r="B38" s="35"/>
      <c r="C38" s="1145" t="s">
        <v>535</v>
      </c>
      <c r="D38" s="1146"/>
      <c r="E38" s="1147"/>
      <c r="F38" s="36">
        <v>0.42</v>
      </c>
      <c r="G38" s="37">
        <v>0.44</v>
      </c>
      <c r="H38" s="37">
        <v>0.08</v>
      </c>
      <c r="I38" s="37">
        <v>0.24</v>
      </c>
      <c r="J38" s="38">
        <v>0.36</v>
      </c>
      <c r="K38" s="22"/>
      <c r="L38" s="22"/>
      <c r="M38" s="22"/>
      <c r="N38" s="22"/>
      <c r="O38" s="22"/>
      <c r="P38" s="22"/>
    </row>
    <row r="39" spans="1:16" ht="39" customHeight="1" x14ac:dyDescent="0.15">
      <c r="A39" s="22"/>
      <c r="B39" s="35"/>
      <c r="C39" s="1145" t="s">
        <v>536</v>
      </c>
      <c r="D39" s="1146"/>
      <c r="E39" s="1147"/>
      <c r="F39" s="36">
        <v>0.12</v>
      </c>
      <c r="G39" s="37">
        <v>0.13</v>
      </c>
      <c r="H39" s="37">
        <v>0.14000000000000001</v>
      </c>
      <c r="I39" s="37">
        <v>0.15</v>
      </c>
      <c r="J39" s="38">
        <v>0.19</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539</v>
      </c>
      <c r="D43" s="1149"/>
      <c r="E43" s="1150"/>
      <c r="F43" s="41">
        <v>0.6</v>
      </c>
      <c r="G43" s="42">
        <v>0.54</v>
      </c>
      <c r="H43" s="42">
        <v>0.5</v>
      </c>
      <c r="I43" s="42">
        <v>0.46</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6kBfT+2WNXsl/vaejozRoofaSspOMyLqe7RkKLGpkwwukYALfKZAeaUvcI7H6MMHyrkARkBaGlwpr4jU6t3wA==" saltValue="Tox0yzeSzaRhECL+EJG6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2971</v>
      </c>
      <c r="L45" s="60">
        <v>2966</v>
      </c>
      <c r="M45" s="60">
        <v>2968</v>
      </c>
      <c r="N45" s="60">
        <v>3114</v>
      </c>
      <c r="O45" s="61">
        <v>3151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1077</v>
      </c>
      <c r="L48" s="64">
        <v>1075</v>
      </c>
      <c r="M48" s="64">
        <v>1079</v>
      </c>
      <c r="N48" s="64">
        <v>1071</v>
      </c>
      <c r="O48" s="65">
        <v>1079</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100</v>
      </c>
      <c r="L49" s="64">
        <v>66</v>
      </c>
      <c r="M49" s="64">
        <v>72</v>
      </c>
      <c r="N49" s="64">
        <v>61</v>
      </c>
      <c r="O49" s="65">
        <v>54</v>
      </c>
      <c r="P49" s="48"/>
      <c r="Q49" s="48"/>
      <c r="R49" s="48"/>
      <c r="S49" s="48"/>
      <c r="T49" s="48"/>
      <c r="U49" s="48"/>
    </row>
    <row r="50" spans="1:21" ht="30.75" customHeight="1" x14ac:dyDescent="0.15">
      <c r="A50" s="48"/>
      <c r="B50" s="1178"/>
      <c r="C50" s="1179"/>
      <c r="D50" s="62"/>
      <c r="E50" s="1155" t="s">
        <v>15</v>
      </c>
      <c r="F50" s="1155"/>
      <c r="G50" s="1155"/>
      <c r="H50" s="1155"/>
      <c r="I50" s="1155"/>
      <c r="J50" s="1156"/>
      <c r="K50" s="63">
        <v>40</v>
      </c>
      <c r="L50" s="64">
        <v>36</v>
      </c>
      <c r="M50" s="64">
        <v>30</v>
      </c>
      <c r="N50" s="64">
        <v>25</v>
      </c>
      <c r="O50" s="65">
        <v>21</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0</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3182</v>
      </c>
      <c r="L52" s="64">
        <v>3105</v>
      </c>
      <c r="M52" s="64">
        <v>3087</v>
      </c>
      <c r="N52" s="64">
        <v>3043</v>
      </c>
      <c r="O52" s="65">
        <v>3002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1007</v>
      </c>
      <c r="L53" s="69">
        <v>1038</v>
      </c>
      <c r="M53" s="69">
        <v>1062</v>
      </c>
      <c r="N53" s="69">
        <v>1228</v>
      </c>
      <c r="O53" s="70">
        <v>1303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556</v>
      </c>
      <c r="L58" s="84" t="s">
        <v>556</v>
      </c>
      <c r="M58" s="84" t="s">
        <v>556</v>
      </c>
      <c r="N58" s="84" t="s">
        <v>556</v>
      </c>
      <c r="O58" s="85" t="s">
        <v>556</v>
      </c>
    </row>
    <row r="59" spans="1:21" ht="31.5" customHeight="1" x14ac:dyDescent="0.15">
      <c r="B59" s="1163"/>
      <c r="C59" s="1164"/>
      <c r="D59" s="1170" t="s">
        <v>26</v>
      </c>
      <c r="E59" s="1171"/>
      <c r="F59" s="1171"/>
      <c r="G59" s="1171"/>
      <c r="H59" s="1171"/>
      <c r="I59" s="1171"/>
      <c r="J59" s="1172"/>
      <c r="K59" s="86" t="s">
        <v>556</v>
      </c>
      <c r="L59" s="87" t="s">
        <v>556</v>
      </c>
      <c r="M59" s="87" t="s">
        <v>556</v>
      </c>
      <c r="N59" s="87" t="s">
        <v>556</v>
      </c>
      <c r="O59" s="88" t="s">
        <v>556</v>
      </c>
    </row>
    <row r="60" spans="1:21" ht="31.5" customHeight="1" thickBot="1" x14ac:dyDescent="0.2">
      <c r="B60" s="1165"/>
      <c r="C60" s="1166"/>
      <c r="D60" s="1173" t="s">
        <v>27</v>
      </c>
      <c r="E60" s="1174"/>
      <c r="F60" s="1174"/>
      <c r="G60" s="1174"/>
      <c r="H60" s="1174"/>
      <c r="I60" s="1174"/>
      <c r="J60" s="1175"/>
      <c r="K60" s="89" t="s">
        <v>556</v>
      </c>
      <c r="L60" s="90" t="s">
        <v>556</v>
      </c>
      <c r="M60" s="90" t="s">
        <v>556</v>
      </c>
      <c r="N60" s="90" t="s">
        <v>556</v>
      </c>
      <c r="O60" s="91" t="s">
        <v>556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jJMH9YnLTQ6GK4NP764gr3loCYJPHqpEG29UFCCPZ49ug0D4wcxDRL9N2Bq7jrVs4PunoKWswQG3Wl+MKRLaA==" saltValue="vRXYnPoMmHEVmqcFj2bt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28725</v>
      </c>
      <c r="J41" s="344">
        <v>28894</v>
      </c>
      <c r="K41" s="344">
        <v>28578</v>
      </c>
      <c r="L41" s="344">
        <v>27475</v>
      </c>
      <c r="M41" s="345">
        <v>27359</v>
      </c>
    </row>
    <row r="42" spans="2:13" ht="27.75" customHeight="1" x14ac:dyDescent="0.15">
      <c r="B42" s="1186"/>
      <c r="C42" s="1187"/>
      <c r="D42" s="106"/>
      <c r="E42" s="1190" t="s">
        <v>32</v>
      </c>
      <c r="F42" s="1190"/>
      <c r="G42" s="1190"/>
      <c r="H42" s="1191"/>
      <c r="I42" s="346">
        <v>329</v>
      </c>
      <c r="J42" s="347">
        <v>294</v>
      </c>
      <c r="K42" s="347">
        <v>265</v>
      </c>
      <c r="L42" s="347">
        <v>241</v>
      </c>
      <c r="M42" s="348">
        <v>77</v>
      </c>
    </row>
    <row r="43" spans="2:13" ht="27.75" customHeight="1" x14ac:dyDescent="0.15">
      <c r="B43" s="1186"/>
      <c r="C43" s="1187"/>
      <c r="D43" s="106"/>
      <c r="E43" s="1190" t="s">
        <v>33</v>
      </c>
      <c r="F43" s="1190"/>
      <c r="G43" s="1190"/>
      <c r="H43" s="1191"/>
      <c r="I43" s="346">
        <v>11050</v>
      </c>
      <c r="J43" s="347">
        <v>10568</v>
      </c>
      <c r="K43" s="347">
        <v>9459</v>
      </c>
      <c r="L43" s="347">
        <v>9757</v>
      </c>
      <c r="M43" s="348">
        <v>9341</v>
      </c>
    </row>
    <row r="44" spans="2:13" ht="27.75" customHeight="1" x14ac:dyDescent="0.15">
      <c r="B44" s="1186"/>
      <c r="C44" s="1187"/>
      <c r="D44" s="106"/>
      <c r="E44" s="1190" t="s">
        <v>34</v>
      </c>
      <c r="F44" s="1190"/>
      <c r="G44" s="1190"/>
      <c r="H44" s="1191"/>
      <c r="I44" s="346">
        <v>466</v>
      </c>
      <c r="J44" s="347">
        <v>411</v>
      </c>
      <c r="K44" s="347">
        <v>361</v>
      </c>
      <c r="L44" s="347">
        <v>353</v>
      </c>
      <c r="M44" s="348">
        <v>532</v>
      </c>
    </row>
    <row r="45" spans="2:13" ht="27.75" customHeight="1" x14ac:dyDescent="0.15">
      <c r="B45" s="1186"/>
      <c r="C45" s="1187"/>
      <c r="D45" s="106"/>
      <c r="E45" s="1190" t="s">
        <v>35</v>
      </c>
      <c r="F45" s="1190"/>
      <c r="G45" s="1190"/>
      <c r="H45" s="1191"/>
      <c r="I45" s="346">
        <v>3402</v>
      </c>
      <c r="J45" s="347">
        <v>3394</v>
      </c>
      <c r="K45" s="347">
        <v>3303</v>
      </c>
      <c r="L45" s="347">
        <v>3402</v>
      </c>
      <c r="M45" s="348">
        <v>3407</v>
      </c>
    </row>
    <row r="46" spans="2:13" ht="27.75" customHeight="1" x14ac:dyDescent="0.15">
      <c r="B46" s="1186"/>
      <c r="C46" s="1187"/>
      <c r="D46" s="107"/>
      <c r="E46" s="1190" t="s">
        <v>36</v>
      </c>
      <c r="F46" s="1190"/>
      <c r="G46" s="1190"/>
      <c r="H46" s="1191"/>
      <c r="I46" s="346">
        <v>144</v>
      </c>
      <c r="J46" s="347">
        <v>120</v>
      </c>
      <c r="K46" s="347">
        <v>96</v>
      </c>
      <c r="L46" s="347">
        <v>99</v>
      </c>
      <c r="M46" s="348">
        <v>76</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6355</v>
      </c>
      <c r="J50" s="347">
        <v>7459</v>
      </c>
      <c r="K50" s="347">
        <v>8074</v>
      </c>
      <c r="L50" s="347">
        <v>8366</v>
      </c>
      <c r="M50" s="348">
        <v>8533</v>
      </c>
    </row>
    <row r="51" spans="2:13" ht="27.75" customHeight="1" x14ac:dyDescent="0.15">
      <c r="B51" s="1186"/>
      <c r="C51" s="1187"/>
      <c r="D51" s="106"/>
      <c r="E51" s="1190" t="s">
        <v>42</v>
      </c>
      <c r="F51" s="1190"/>
      <c r="G51" s="1190"/>
      <c r="H51" s="1191"/>
      <c r="I51" s="346">
        <v>3266</v>
      </c>
      <c r="J51" s="347">
        <v>3439</v>
      </c>
      <c r="K51" s="347">
        <v>4305</v>
      </c>
      <c r="L51" s="347">
        <v>4019</v>
      </c>
      <c r="M51" s="348">
        <v>3979</v>
      </c>
    </row>
    <row r="52" spans="2:13" ht="27.75" customHeight="1" x14ac:dyDescent="0.15">
      <c r="B52" s="1188"/>
      <c r="C52" s="1189"/>
      <c r="D52" s="106"/>
      <c r="E52" s="1190" t="s">
        <v>43</v>
      </c>
      <c r="F52" s="1190"/>
      <c r="G52" s="1190"/>
      <c r="H52" s="1191"/>
      <c r="I52" s="346">
        <v>30810</v>
      </c>
      <c r="J52" s="347">
        <v>30066</v>
      </c>
      <c r="K52" s="347">
        <v>29041</v>
      </c>
      <c r="L52" s="347">
        <v>27732</v>
      </c>
      <c r="M52" s="348">
        <v>26913</v>
      </c>
    </row>
    <row r="53" spans="2:13" ht="27.75" customHeight="1" thickBot="1" x14ac:dyDescent="0.2">
      <c r="B53" s="1192" t="s">
        <v>19</v>
      </c>
      <c r="C53" s="1193"/>
      <c r="D53" s="110"/>
      <c r="E53" s="1194" t="s">
        <v>44</v>
      </c>
      <c r="F53" s="1194"/>
      <c r="G53" s="1194"/>
      <c r="H53" s="1195"/>
      <c r="I53" s="349">
        <v>3686</v>
      </c>
      <c r="J53" s="350">
        <v>2717</v>
      </c>
      <c r="K53" s="350">
        <v>643</v>
      </c>
      <c r="L53" s="350">
        <v>1212</v>
      </c>
      <c r="M53" s="351">
        <v>1368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9oml8Q/eSCZ0zeAfpJOMPH3mYYma4Xgw7UEKn09koqEh4n3kuCAq4mvDMkY4F4hlwkjKmFzKC2p3SRJzdiXkg==" saltValue="+GmUAWeXdqYfKanruoCr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5051</v>
      </c>
      <c r="G55" s="352">
        <v>5350</v>
      </c>
      <c r="H55" s="353">
        <v>5305</v>
      </c>
    </row>
    <row r="56" spans="2:8" ht="52.5" customHeight="1" x14ac:dyDescent="0.15">
      <c r="B56" s="122"/>
      <c r="C56" s="1213" t="s">
        <v>47</v>
      </c>
      <c r="D56" s="1213"/>
      <c r="E56" s="1214"/>
      <c r="F56" s="354">
        <v>571</v>
      </c>
      <c r="G56" s="354">
        <v>657</v>
      </c>
      <c r="H56" s="355">
        <v>728</v>
      </c>
    </row>
    <row r="57" spans="2:8" ht="53.25" customHeight="1" x14ac:dyDescent="0.15">
      <c r="B57" s="122"/>
      <c r="C57" s="1215" t="s">
        <v>48</v>
      </c>
      <c r="D57" s="1215"/>
      <c r="E57" s="1216"/>
      <c r="F57" s="356">
        <v>3130</v>
      </c>
      <c r="G57" s="356">
        <v>2964</v>
      </c>
      <c r="H57" s="357">
        <v>2923</v>
      </c>
    </row>
    <row r="58" spans="2:8" ht="45.75" customHeight="1" x14ac:dyDescent="0.15">
      <c r="B58" s="123"/>
      <c r="C58" s="1203" t="s">
        <v>557</v>
      </c>
      <c r="D58" s="1204"/>
      <c r="E58" s="1205"/>
      <c r="F58" s="358">
        <v>1465</v>
      </c>
      <c r="G58" s="358">
        <v>1424</v>
      </c>
      <c r="H58" s="359">
        <v>1174</v>
      </c>
    </row>
    <row r="59" spans="2:8" ht="45.75" customHeight="1" x14ac:dyDescent="0.15">
      <c r="B59" s="123"/>
      <c r="C59" s="1203" t="s">
        <v>558</v>
      </c>
      <c r="D59" s="1204"/>
      <c r="E59" s="1205"/>
      <c r="F59" s="358">
        <v>0</v>
      </c>
      <c r="G59" s="358">
        <v>436</v>
      </c>
      <c r="H59" s="359">
        <v>643</v>
      </c>
    </row>
    <row r="60" spans="2:8" ht="45.75" customHeight="1" x14ac:dyDescent="0.15">
      <c r="B60" s="123"/>
      <c r="C60" s="1203" t="s">
        <v>559</v>
      </c>
      <c r="D60" s="1204"/>
      <c r="E60" s="1205"/>
      <c r="F60" s="358">
        <v>413</v>
      </c>
      <c r="G60" s="358">
        <v>407</v>
      </c>
      <c r="H60" s="359">
        <v>402</v>
      </c>
    </row>
    <row r="61" spans="2:8" ht="45.75" customHeight="1" x14ac:dyDescent="0.15">
      <c r="B61" s="123"/>
      <c r="C61" s="1203" t="s">
        <v>560</v>
      </c>
      <c r="D61" s="1204"/>
      <c r="E61" s="1205"/>
      <c r="F61" s="358">
        <v>225</v>
      </c>
      <c r="G61" s="358">
        <v>198</v>
      </c>
      <c r="H61" s="359">
        <v>198</v>
      </c>
    </row>
    <row r="62" spans="2:8" ht="45.75" customHeight="1" thickBot="1" x14ac:dyDescent="0.2">
      <c r="B62" s="124"/>
      <c r="C62" s="1206" t="s">
        <v>561</v>
      </c>
      <c r="D62" s="1207"/>
      <c r="E62" s="1208"/>
      <c r="F62" s="360">
        <v>197</v>
      </c>
      <c r="G62" s="360">
        <v>197</v>
      </c>
      <c r="H62" s="361">
        <v>198</v>
      </c>
    </row>
    <row r="63" spans="2:8" ht="52.5" customHeight="1" thickBot="1" x14ac:dyDescent="0.2">
      <c r="B63" s="125"/>
      <c r="C63" s="1209" t="s">
        <v>49</v>
      </c>
      <c r="D63" s="1209"/>
      <c r="E63" s="1210"/>
      <c r="F63" s="362">
        <v>8751</v>
      </c>
      <c r="G63" s="362">
        <v>8971</v>
      </c>
      <c r="H63" s="363">
        <v>8956</v>
      </c>
    </row>
    <row r="64" spans="2:8" x14ac:dyDescent="0.15"/>
  </sheetData>
  <sheetProtection algorithmName="SHA-512" hashValue="l16VZrZwIN28Hfu03RSyuVC4F6GHOBz5mMK1JBz84yoCI+JgNVaL0MuS4ElZ9ITSP/7WR/ZOYyevO1trM0AWUg==" saltValue="J1f2/Kzay7Xya0fhm3+N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84076</v>
      </c>
      <c r="E3" s="144"/>
      <c r="F3" s="145">
        <v>63812</v>
      </c>
      <c r="G3" s="146"/>
      <c r="H3" s="147"/>
    </row>
    <row r="4" spans="1:8" x14ac:dyDescent="0.15">
      <c r="A4" s="148"/>
      <c r="B4" s="149"/>
      <c r="C4" s="150"/>
      <c r="D4" s="151">
        <v>52584</v>
      </c>
      <c r="E4" s="152"/>
      <c r="F4" s="153">
        <v>33848</v>
      </c>
      <c r="G4" s="154"/>
      <c r="H4" s="155"/>
    </row>
    <row r="5" spans="1:8" x14ac:dyDescent="0.15">
      <c r="A5" s="136" t="s">
        <v>518</v>
      </c>
      <c r="B5" s="141"/>
      <c r="C5" s="142"/>
      <c r="D5" s="143">
        <v>52473</v>
      </c>
      <c r="E5" s="144"/>
      <c r="F5" s="145">
        <v>54225</v>
      </c>
      <c r="G5" s="146"/>
      <c r="H5" s="147"/>
    </row>
    <row r="6" spans="1:8" x14ac:dyDescent="0.15">
      <c r="A6" s="148"/>
      <c r="B6" s="149"/>
      <c r="C6" s="150"/>
      <c r="D6" s="151">
        <v>22101</v>
      </c>
      <c r="E6" s="152"/>
      <c r="F6" s="153">
        <v>27337</v>
      </c>
      <c r="G6" s="154"/>
      <c r="H6" s="155"/>
    </row>
    <row r="7" spans="1:8" x14ac:dyDescent="0.15">
      <c r="A7" s="136" t="s">
        <v>519</v>
      </c>
      <c r="B7" s="141"/>
      <c r="C7" s="142"/>
      <c r="D7" s="143">
        <v>69830</v>
      </c>
      <c r="E7" s="144"/>
      <c r="F7" s="145">
        <v>54016</v>
      </c>
      <c r="G7" s="146"/>
      <c r="H7" s="147"/>
    </row>
    <row r="8" spans="1:8" x14ac:dyDescent="0.15">
      <c r="A8" s="148"/>
      <c r="B8" s="149"/>
      <c r="C8" s="150"/>
      <c r="D8" s="151">
        <v>32422</v>
      </c>
      <c r="E8" s="152"/>
      <c r="F8" s="153">
        <v>28078</v>
      </c>
      <c r="G8" s="154"/>
      <c r="H8" s="155"/>
    </row>
    <row r="9" spans="1:8" x14ac:dyDescent="0.15">
      <c r="A9" s="136" t="s">
        <v>520</v>
      </c>
      <c r="B9" s="141"/>
      <c r="C9" s="142"/>
      <c r="D9" s="143">
        <v>52919</v>
      </c>
      <c r="E9" s="144"/>
      <c r="F9" s="145">
        <v>52786</v>
      </c>
      <c r="G9" s="146"/>
      <c r="H9" s="147"/>
    </row>
    <row r="10" spans="1:8" x14ac:dyDescent="0.15">
      <c r="A10" s="148"/>
      <c r="B10" s="149"/>
      <c r="C10" s="150"/>
      <c r="D10" s="151">
        <v>31736</v>
      </c>
      <c r="E10" s="152"/>
      <c r="F10" s="153">
        <v>28742</v>
      </c>
      <c r="G10" s="154"/>
      <c r="H10" s="155"/>
    </row>
    <row r="11" spans="1:8" x14ac:dyDescent="0.15">
      <c r="A11" s="136" t="s">
        <v>521</v>
      </c>
      <c r="B11" s="141"/>
      <c r="C11" s="142"/>
      <c r="D11" s="143">
        <v>71450</v>
      </c>
      <c r="E11" s="144"/>
      <c r="F11" s="145">
        <v>58465</v>
      </c>
      <c r="G11" s="146"/>
      <c r="H11" s="147"/>
    </row>
    <row r="12" spans="1:8" x14ac:dyDescent="0.15">
      <c r="A12" s="148"/>
      <c r="B12" s="149"/>
      <c r="C12" s="156"/>
      <c r="D12" s="151">
        <v>43445</v>
      </c>
      <c r="E12" s="152"/>
      <c r="F12" s="153">
        <v>34452</v>
      </c>
      <c r="G12" s="154"/>
      <c r="H12" s="155"/>
    </row>
    <row r="13" spans="1:8" x14ac:dyDescent="0.15">
      <c r="A13" s="136"/>
      <c r="B13" s="141"/>
      <c r="C13" s="157"/>
      <c r="D13" s="158">
        <v>66150</v>
      </c>
      <c r="E13" s="159"/>
      <c r="F13" s="160">
        <v>56661</v>
      </c>
      <c r="G13" s="161"/>
      <c r="H13" s="147"/>
    </row>
    <row r="14" spans="1:8" x14ac:dyDescent="0.15">
      <c r="A14" s="148"/>
      <c r="B14" s="149"/>
      <c r="C14" s="150"/>
      <c r="D14" s="151">
        <v>36458</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6.26</v>
      </c>
      <c r="C19" s="162">
        <f>ROUND(VALUE(SUBSTITUTE(実質収支比率等に係る経年分析!G$48,"▲","-")),2)</f>
        <v>6.49</v>
      </c>
      <c r="D19" s="162">
        <f>ROUND(VALUE(SUBSTITUTE(実質収支比率等に係る経年分析!H$48,"▲","-")),2)</f>
        <v>3.04</v>
      </c>
      <c r="E19" s="162">
        <f>ROUND(VALUE(SUBSTITUTE(実質収支比率等に係る経年分析!I$48,"▲","-")),2)</f>
        <v>2.4500000000000002</v>
      </c>
      <c r="F19" s="162">
        <f>ROUND(VALUE(SUBSTITUTE(実質収支比率等に係る経年分析!J$48,"▲","-")),2)</f>
        <v>2.54</v>
      </c>
    </row>
    <row r="20" spans="1:11" x14ac:dyDescent="0.15">
      <c r="A20" s="162" t="s">
        <v>53</v>
      </c>
      <c r="B20" s="162">
        <f>ROUND(VALUE(SUBSTITUTE(実質収支比率等に係る経年分析!F$47,"▲","-")),2)</f>
        <v>22.17</v>
      </c>
      <c r="C20" s="162">
        <f>ROUND(VALUE(SUBSTITUTE(実質収支比率等に係る経年分析!G$47,"▲","-")),2)</f>
        <v>24.41</v>
      </c>
      <c r="D20" s="162">
        <f>ROUND(VALUE(SUBSTITUTE(実質収支比率等に係る経年分析!H$47,"▲","-")),2)</f>
        <v>28.35</v>
      </c>
      <c r="E20" s="162">
        <f>ROUND(VALUE(SUBSTITUTE(実質収支比率等に係る経年分析!I$47,"▲","-")),2)</f>
        <v>29.57</v>
      </c>
      <c r="F20" s="162">
        <f>ROUND(VALUE(SUBSTITUTE(実質収支比率等に係る経年分析!J$47,"▲","-")),2)</f>
        <v>28.77</v>
      </c>
    </row>
    <row r="21" spans="1:11" x14ac:dyDescent="0.15">
      <c r="A21" s="162" t="s">
        <v>54</v>
      </c>
      <c r="B21" s="162">
        <f>IF(ISNUMBER(VALUE(SUBSTITUTE(実質収支比率等に係る経年分析!F$49,"▲","-"))),ROUND(VALUE(SUBSTITUTE(実質収支比率等に係る経年分析!F$49,"▲","-")),2),NA())</f>
        <v>0.87</v>
      </c>
      <c r="C21" s="162">
        <f>IF(ISNUMBER(VALUE(SUBSTITUTE(実質収支比率等に係る経年分析!G$49,"▲","-"))),ROUND(VALUE(SUBSTITUTE(実質収支比率等に係る経年分析!G$49,"▲","-")),2),NA())</f>
        <v>3.52</v>
      </c>
      <c r="D21" s="162">
        <f>IF(ISNUMBER(VALUE(SUBSTITUTE(実質収支比率等に係る経年分析!H$49,"▲","-"))),ROUND(VALUE(SUBSTITUTE(実質収支比率等に係る経年分析!H$49,"▲","-")),2),NA())</f>
        <v>-0.22</v>
      </c>
      <c r="E21" s="162">
        <f>IF(ISNUMBER(VALUE(SUBSTITUTE(実質収支比率等に係る経年分析!I$49,"▲","-"))),ROUND(VALUE(SUBSTITUTE(実質収支比率等に係る経年分析!I$49,"▲","-")),2),NA())</f>
        <v>1.1200000000000001</v>
      </c>
      <c r="F21" s="162">
        <f>IF(ISNUMBER(VALUE(SUBSTITUTE(実質収支比率等に係る経年分析!J$49,"▲","-"))),ROUND(VALUE(SUBSTITUTE(実質収支比率等に係る経年分析!J$49,"▲","-")),2),NA())</f>
        <v>-0.11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塩尻市国民健康保険楢川診療所事業特別会計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塩尻市後期高齢者医療事業特別会計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0.14000000000000001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0.19</v>
      </c>
    </row>
    <row r="32" spans="1:11" x14ac:dyDescent="0.15">
      <c r="A32" s="163" t="str">
        <f>IF(連結実質赤字比率に係る赤字・黒字の構成分析!C$38="",NA(),連結実質赤字比率に係る赤字・黒字の構成分析!C$38)</f>
        <v>塩尻市国民健康保険事業特別会計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0.36</v>
      </c>
    </row>
    <row r="33" spans="1:16" x14ac:dyDescent="0.15">
      <c r="A33" s="163" t="str">
        <f>IF(連結実質赤字比率に係る赤字・黒字の構成分析!C$37="",NA(),連結実質赤字比率に係る赤字・黒字の構成分析!C$37)</f>
        <v>塩尻市介護保険事業特別会計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2.4500000000000002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2.5299999999999998</v>
      </c>
    </row>
    <row r="35" spans="1:16" x14ac:dyDescent="0.15">
      <c r="A35" s="163" t="str">
        <f>IF(連結実質赤字比率に係る赤字・黒字の構成分析!C$35="",NA(),連結実質赤字比率に係る赤字・黒字の構成分析!C$35)</f>
        <v>塩尻市下水道事業会計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3.91</v>
      </c>
    </row>
    <row r="36" spans="1:16" x14ac:dyDescent="0.15">
      <c r="A36" s="163" t="str">
        <f>IF(連結実質赤字比率に係る赤字・黒字の構成分析!C$34="",NA(),連結実質赤字比率に係る赤字・黒字の構成分析!C$34)</f>
        <v>塩尻市水道事業会計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8.3800000000000008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9.4600000000000009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10.35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3182</v>
      </c>
      <c r="E42" s="164"/>
      <c r="F42" s="164"/>
      <c r="G42" s="164">
        <f>'実質公債費比率（分子）の構造'!L$52</f>
        <v>3105</v>
      </c>
      <c r="H42" s="164"/>
      <c r="I42" s="164"/>
      <c r="J42" s="164">
        <f>'実質公債費比率（分子）の構造'!M$52</f>
        <v>3087</v>
      </c>
      <c r="K42" s="164"/>
      <c r="L42" s="164"/>
      <c r="M42" s="164">
        <f>'実質公債費比率（分子）の構造'!N$52</f>
        <v>3043</v>
      </c>
      <c r="N42" s="164"/>
      <c r="O42" s="164"/>
      <c r="P42" s="164">
        <f>'実質公債費比率（分子）の構造'!O$52</f>
        <v>3002</v>
      </c>
    </row>
    <row r="43" spans="1:16" x14ac:dyDescent="0.15">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40</v>
      </c>
      <c r="C44" s="164"/>
      <c r="D44" s="164"/>
      <c r="E44" s="164">
        <f>'実質公債費比率（分子）の構造'!L$50</f>
        <v>36</v>
      </c>
      <c r="F44" s="164"/>
      <c r="G44" s="164"/>
      <c r="H44" s="164">
        <f>'実質公債費比率（分子）の構造'!M$50</f>
        <v>30</v>
      </c>
      <c r="I44" s="164"/>
      <c r="J44" s="164"/>
      <c r="K44" s="164">
        <f>'実質公債費比率（分子）の構造'!N$50</f>
        <v>25</v>
      </c>
      <c r="L44" s="164"/>
      <c r="M44" s="164"/>
      <c r="N44" s="164">
        <f>'実質公債費比率（分子）の構造'!O$50</f>
        <v>21</v>
      </c>
      <c r="O44" s="164"/>
      <c r="P44" s="164"/>
    </row>
    <row r="45" spans="1:16" x14ac:dyDescent="0.15">
      <c r="A45" s="164" t="s">
        <v>63</v>
      </c>
      <c r="B45" s="164">
        <f>'実質公債費比率（分子）の構造'!K$49</f>
        <v>100</v>
      </c>
      <c r="C45" s="164"/>
      <c r="D45" s="164"/>
      <c r="E45" s="164">
        <f>'実質公債費比率（分子）の構造'!L$49</f>
        <v>66</v>
      </c>
      <c r="F45" s="164"/>
      <c r="G45" s="164"/>
      <c r="H45" s="164">
        <f>'実質公債費比率（分子）の構造'!M$49</f>
        <v>72</v>
      </c>
      <c r="I45" s="164"/>
      <c r="J45" s="164"/>
      <c r="K45" s="164">
        <f>'実質公債費比率（分子）の構造'!N$49</f>
        <v>61</v>
      </c>
      <c r="L45" s="164"/>
      <c r="M45" s="164"/>
      <c r="N45" s="164">
        <f>'実質公債費比率（分子）の構造'!O$49</f>
        <v>54</v>
      </c>
      <c r="O45" s="164"/>
      <c r="P45" s="164"/>
    </row>
    <row r="46" spans="1:16" x14ac:dyDescent="0.15">
      <c r="A46" s="164" t="s">
        <v>64</v>
      </c>
      <c r="B46" s="164">
        <f>'実質公債費比率（分子）の構造'!K$48</f>
        <v>1077</v>
      </c>
      <c r="C46" s="164"/>
      <c r="D46" s="164"/>
      <c r="E46" s="164">
        <f>'実質公債費比率（分子）の構造'!L$48</f>
        <v>1075</v>
      </c>
      <c r="F46" s="164"/>
      <c r="G46" s="164"/>
      <c r="H46" s="164">
        <f>'実質公債費比率（分子）の構造'!M$48</f>
        <v>1079</v>
      </c>
      <c r="I46" s="164"/>
      <c r="J46" s="164"/>
      <c r="K46" s="164">
        <f>'実質公債費比率（分子）の構造'!N$48</f>
        <v>1071</v>
      </c>
      <c r="L46" s="164"/>
      <c r="M46" s="164"/>
      <c r="N46" s="164">
        <f>'実質公債費比率（分子）の構造'!O$48</f>
        <v>1079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2971</v>
      </c>
      <c r="C49" s="164"/>
      <c r="D49" s="164"/>
      <c r="E49" s="164">
        <f>'実質公債費比率（分子）の構造'!L$45</f>
        <v>2966</v>
      </c>
      <c r="F49" s="164"/>
      <c r="G49" s="164"/>
      <c r="H49" s="164">
        <f>'実質公債費比率（分子）の構造'!M$45</f>
        <v>2968</v>
      </c>
      <c r="I49" s="164"/>
      <c r="J49" s="164"/>
      <c r="K49" s="164">
        <f>'実質公債費比率（分子）の構造'!N$45</f>
        <v>3114</v>
      </c>
      <c r="L49" s="164"/>
      <c r="M49" s="164"/>
      <c r="N49" s="164">
        <f>'実質公債費比率（分子）の構造'!O$45</f>
        <v>3151</v>
      </c>
      <c r="O49" s="164"/>
      <c r="P49" s="164"/>
    </row>
    <row r="50" spans="1:16" x14ac:dyDescent="0.15">
      <c r="A50" s="164" t="s">
        <v>67</v>
      </c>
      <c r="B50" s="164" t="e">
        <f>NA()</f>
        <v>#N/A</v>
      </c>
      <c r="C50" s="164">
        <f>IF(ISNUMBER('実質公債費比率（分子）の構造'!K$53),'実質公債費比率（分子）の構造'!K$53,NA())</f>
        <v>1007</v>
      </c>
      <c r="D50" s="164" t="e">
        <f>NA()</f>
        <v>#N/A</v>
      </c>
      <c r="E50" s="164" t="e">
        <f>NA()</f>
        <v>#N/A</v>
      </c>
      <c r="F50" s="164">
        <f>IF(ISNUMBER('実質公債費比率（分子）の構造'!L$53),'実質公債費比率（分子）の構造'!L$53,NA())</f>
        <v>1038</v>
      </c>
      <c r="G50" s="164" t="e">
        <f>NA()</f>
        <v>#N/A</v>
      </c>
      <c r="H50" s="164" t="e">
        <f>NA()</f>
        <v>#N/A</v>
      </c>
      <c r="I50" s="164">
        <f>IF(ISNUMBER('実質公債費比率（分子）の構造'!M$53),'実質公債費比率（分子）の構造'!M$53,NA())</f>
        <v>1062</v>
      </c>
      <c r="J50" s="164" t="e">
        <f>NA()</f>
        <v>#N/A</v>
      </c>
      <c r="K50" s="164" t="e">
        <f>NA()</f>
        <v>#N/A</v>
      </c>
      <c r="L50" s="164">
        <f>IF(ISNUMBER('実質公債費比率（分子）の構造'!N$53),'実質公債費比率（分子）の構造'!N$53,NA())</f>
        <v>1228</v>
      </c>
      <c r="M50" s="164" t="e">
        <f>NA()</f>
        <v>#N/A</v>
      </c>
      <c r="N50" s="164" t="e">
        <f>NA()</f>
        <v>#N/A</v>
      </c>
      <c r="O50" s="164">
        <f>IF(ISNUMBER('実質公債費比率（分子）の構造'!O$53),'実質公債費比率（分子）の構造'!O$53,NA())</f>
        <v>1303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30810</v>
      </c>
      <c r="E56" s="163"/>
      <c r="F56" s="163"/>
      <c r="G56" s="163">
        <f>'将来負担比率（分子）の構造'!J$52</f>
        <v>30066</v>
      </c>
      <c r="H56" s="163"/>
      <c r="I56" s="163"/>
      <c r="J56" s="163">
        <f>'将来負担比率（分子）の構造'!K$52</f>
        <v>29041</v>
      </c>
      <c r="K56" s="163"/>
      <c r="L56" s="163"/>
      <c r="M56" s="163">
        <f>'将来負担比率（分子）の構造'!L$52</f>
        <v>27732</v>
      </c>
      <c r="N56" s="163"/>
      <c r="O56" s="163"/>
      <c r="P56" s="163">
        <f>'将来負担比率（分子）の構造'!M$52</f>
        <v>26913</v>
      </c>
    </row>
    <row r="57" spans="1:16" x14ac:dyDescent="0.15">
      <c r="A57" s="163" t="s">
        <v>42</v>
      </c>
      <c r="B57" s="163"/>
      <c r="C57" s="163"/>
      <c r="D57" s="163">
        <f>'将来負担比率（分子）の構造'!I$51</f>
        <v>3266</v>
      </c>
      <c r="E57" s="163"/>
      <c r="F57" s="163"/>
      <c r="G57" s="163">
        <f>'将来負担比率（分子）の構造'!J$51</f>
        <v>3439</v>
      </c>
      <c r="H57" s="163"/>
      <c r="I57" s="163"/>
      <c r="J57" s="163">
        <f>'将来負担比率（分子）の構造'!K$51</f>
        <v>4305</v>
      </c>
      <c r="K57" s="163"/>
      <c r="L57" s="163"/>
      <c r="M57" s="163">
        <f>'将来負担比率（分子）の構造'!L$51</f>
        <v>4019</v>
      </c>
      <c r="N57" s="163"/>
      <c r="O57" s="163"/>
      <c r="P57" s="163">
        <f>'将来負担比率（分子）の構造'!M$51</f>
        <v>3979</v>
      </c>
    </row>
    <row r="58" spans="1:16" x14ac:dyDescent="0.15">
      <c r="A58" s="163" t="s">
        <v>41</v>
      </c>
      <c r="B58" s="163"/>
      <c r="C58" s="163"/>
      <c r="D58" s="163">
        <f>'将来負担比率（分子）の構造'!I$50</f>
        <v>6355</v>
      </c>
      <c r="E58" s="163"/>
      <c r="F58" s="163"/>
      <c r="G58" s="163">
        <f>'将来負担比率（分子）の構造'!J$50</f>
        <v>7459</v>
      </c>
      <c r="H58" s="163"/>
      <c r="I58" s="163"/>
      <c r="J58" s="163">
        <f>'将来負担比率（分子）の構造'!K$50</f>
        <v>8074</v>
      </c>
      <c r="K58" s="163"/>
      <c r="L58" s="163"/>
      <c r="M58" s="163">
        <f>'将来負担比率（分子）の構造'!L$50</f>
        <v>8366</v>
      </c>
      <c r="N58" s="163"/>
      <c r="O58" s="163"/>
      <c r="P58" s="163">
        <f>'将来負担比率（分子）の構造'!M$50</f>
        <v>8533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144</v>
      </c>
      <c r="C61" s="163"/>
      <c r="D61" s="163"/>
      <c r="E61" s="163">
        <f>'将来負担比率（分子）の構造'!J$46</f>
        <v>120</v>
      </c>
      <c r="F61" s="163"/>
      <c r="G61" s="163"/>
      <c r="H61" s="163">
        <f>'将来負担比率（分子）の構造'!K$46</f>
        <v>96</v>
      </c>
      <c r="I61" s="163"/>
      <c r="J61" s="163"/>
      <c r="K61" s="163">
        <f>'将来負担比率（分子）の構造'!L$46</f>
        <v>99</v>
      </c>
      <c r="L61" s="163"/>
      <c r="M61" s="163"/>
      <c r="N61" s="163">
        <f>'将来負担比率（分子）の構造'!M$46</f>
        <v>76</v>
      </c>
      <c r="O61" s="163"/>
      <c r="P61" s="163"/>
    </row>
    <row r="62" spans="1:16" x14ac:dyDescent="0.15">
      <c r="A62" s="163" t="s">
        <v>35</v>
      </c>
      <c r="B62" s="163">
        <f>'将来負担比率（分子）の構造'!I$45</f>
        <v>3402</v>
      </c>
      <c r="C62" s="163"/>
      <c r="D62" s="163"/>
      <c r="E62" s="163">
        <f>'将来負担比率（分子）の構造'!J$45</f>
        <v>3394</v>
      </c>
      <c r="F62" s="163"/>
      <c r="G62" s="163"/>
      <c r="H62" s="163">
        <f>'将来負担比率（分子）の構造'!K$45</f>
        <v>3303</v>
      </c>
      <c r="I62" s="163"/>
      <c r="J62" s="163"/>
      <c r="K62" s="163">
        <f>'将来負担比率（分子）の構造'!L$45</f>
        <v>3402</v>
      </c>
      <c r="L62" s="163"/>
      <c r="M62" s="163"/>
      <c r="N62" s="163">
        <f>'将来負担比率（分子）の構造'!M$45</f>
        <v>3407</v>
      </c>
      <c r="O62" s="163"/>
      <c r="P62" s="163"/>
    </row>
    <row r="63" spans="1:16" x14ac:dyDescent="0.15">
      <c r="A63" s="163" t="s">
        <v>34</v>
      </c>
      <c r="B63" s="163">
        <f>'将来負担比率（分子）の構造'!I$44</f>
        <v>466</v>
      </c>
      <c r="C63" s="163"/>
      <c r="D63" s="163"/>
      <c r="E63" s="163">
        <f>'将来負担比率（分子）の構造'!J$44</f>
        <v>411</v>
      </c>
      <c r="F63" s="163"/>
      <c r="G63" s="163"/>
      <c r="H63" s="163">
        <f>'将来負担比率（分子）の構造'!K$44</f>
        <v>361</v>
      </c>
      <c r="I63" s="163"/>
      <c r="J63" s="163"/>
      <c r="K63" s="163">
        <f>'将来負担比率（分子）の構造'!L$44</f>
        <v>353</v>
      </c>
      <c r="L63" s="163"/>
      <c r="M63" s="163"/>
      <c r="N63" s="163">
        <f>'将来負担比率（分子）の構造'!M$44</f>
        <v>532</v>
      </c>
      <c r="O63" s="163"/>
      <c r="P63" s="163"/>
    </row>
    <row r="64" spans="1:16" x14ac:dyDescent="0.15">
      <c r="A64" s="163" t="s">
        <v>33</v>
      </c>
      <c r="B64" s="163">
        <f>'将来負担比率（分子）の構造'!I$43</f>
        <v>11050</v>
      </c>
      <c r="C64" s="163"/>
      <c r="D64" s="163"/>
      <c r="E64" s="163">
        <f>'将来負担比率（分子）の構造'!J$43</f>
        <v>10568</v>
      </c>
      <c r="F64" s="163"/>
      <c r="G64" s="163"/>
      <c r="H64" s="163">
        <f>'将来負担比率（分子）の構造'!K$43</f>
        <v>9459</v>
      </c>
      <c r="I64" s="163"/>
      <c r="J64" s="163"/>
      <c r="K64" s="163">
        <f>'将来負担比率（分子）の構造'!L$43</f>
        <v>9757</v>
      </c>
      <c r="L64" s="163"/>
      <c r="M64" s="163"/>
      <c r="N64" s="163">
        <f>'将来負担比率（分子）の構造'!M$43</f>
        <v>9341</v>
      </c>
      <c r="O64" s="163"/>
      <c r="P64" s="163"/>
    </row>
    <row r="65" spans="1:16" x14ac:dyDescent="0.15">
      <c r="A65" s="163" t="s">
        <v>32</v>
      </c>
      <c r="B65" s="163">
        <f>'将来負担比率（分子）の構造'!I$42</f>
        <v>329</v>
      </c>
      <c r="C65" s="163"/>
      <c r="D65" s="163"/>
      <c r="E65" s="163">
        <f>'将来負担比率（分子）の構造'!J$42</f>
        <v>294</v>
      </c>
      <c r="F65" s="163"/>
      <c r="G65" s="163"/>
      <c r="H65" s="163">
        <f>'将来負担比率（分子）の構造'!K$42</f>
        <v>265</v>
      </c>
      <c r="I65" s="163"/>
      <c r="J65" s="163"/>
      <c r="K65" s="163">
        <f>'将来負担比率（分子）の構造'!L$42</f>
        <v>241</v>
      </c>
      <c r="L65" s="163"/>
      <c r="M65" s="163"/>
      <c r="N65" s="163">
        <f>'将来負担比率（分子）の構造'!M$42</f>
        <v>77</v>
      </c>
      <c r="O65" s="163"/>
      <c r="P65" s="163"/>
    </row>
    <row r="66" spans="1:16" x14ac:dyDescent="0.15">
      <c r="A66" s="163" t="s">
        <v>31</v>
      </c>
      <c r="B66" s="163">
        <f>'将来負担比率（分子）の構造'!I$41</f>
        <v>28725</v>
      </c>
      <c r="C66" s="163"/>
      <c r="D66" s="163"/>
      <c r="E66" s="163">
        <f>'将来負担比率（分子）の構造'!J$41</f>
        <v>28894</v>
      </c>
      <c r="F66" s="163"/>
      <c r="G66" s="163"/>
      <c r="H66" s="163">
        <f>'将来負担比率（分子）の構造'!K$41</f>
        <v>28578</v>
      </c>
      <c r="I66" s="163"/>
      <c r="J66" s="163"/>
      <c r="K66" s="163">
        <f>'将来負担比率（分子）の構造'!L$41</f>
        <v>27475</v>
      </c>
      <c r="L66" s="163"/>
      <c r="M66" s="163"/>
      <c r="N66" s="163">
        <f>'将来負担比率（分子）の構造'!M$41</f>
        <v>27359</v>
      </c>
      <c r="O66" s="163"/>
      <c r="P66" s="163"/>
    </row>
    <row r="67" spans="1:16" x14ac:dyDescent="0.15">
      <c r="A67" s="163" t="s">
        <v>71</v>
      </c>
      <c r="B67" s="163" t="e">
        <f>NA()</f>
        <v>#N/A</v>
      </c>
      <c r="C67" s="163">
        <f>IF(ISNUMBER('将来負担比率（分子）の構造'!I$53), IF('将来負担比率（分子）の構造'!I$53 &lt; 0, 0, '将来負担比率（分子）の構造'!I$53), NA())</f>
        <v>3686</v>
      </c>
      <c r="D67" s="163" t="e">
        <f>NA()</f>
        <v>#N/A</v>
      </c>
      <c r="E67" s="163" t="e">
        <f>NA()</f>
        <v>#N/A</v>
      </c>
      <c r="F67" s="163">
        <f>IF(ISNUMBER('将来負担比率（分子）の構造'!J$53), IF('将来負担比率（分子）の構造'!J$53 &lt; 0, 0, '将来負担比率（分子）の構造'!J$53), NA())</f>
        <v>2717</v>
      </c>
      <c r="G67" s="163" t="e">
        <f>NA()</f>
        <v>#N/A</v>
      </c>
      <c r="H67" s="163" t="e">
        <f>NA()</f>
        <v>#N/A</v>
      </c>
      <c r="I67" s="163">
        <f>IF(ISNUMBER('将来負担比率（分子）の構造'!K$53), IF('将来負担比率（分子）の構造'!K$53 &lt; 0, 0, '将来負担比率（分子）の構造'!K$53), NA())</f>
        <v>643</v>
      </c>
      <c r="J67" s="163" t="e">
        <f>NA()</f>
        <v>#N/A</v>
      </c>
      <c r="K67" s="163" t="e">
        <f>NA()</f>
        <v>#N/A</v>
      </c>
      <c r="L67" s="163">
        <f>IF(ISNUMBER('将来負担比率（分子）の構造'!L$53), IF('将来負担比率（分子）の構造'!L$53 &lt; 0, 0, '将来負担比率（分子）の構造'!L$53), NA())</f>
        <v>1212</v>
      </c>
      <c r="M67" s="163" t="e">
        <f>NA()</f>
        <v>#N/A</v>
      </c>
      <c r="N67" s="163" t="e">
        <f>NA()</f>
        <v>#N/A</v>
      </c>
      <c r="O67" s="163">
        <f>IF(ISNUMBER('将来負担比率（分子）の構造'!M$53), IF('将来負担比率（分子）の構造'!M$53 &lt; 0, 0, '将来負担比率（分子）の構造'!M$53), NA())</f>
        <v>1368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5051</v>
      </c>
      <c r="C72" s="167">
        <f>基金残高に係る経年分析!G55</f>
        <v>5350</v>
      </c>
      <c r="D72" s="167">
        <f>基金残高に係る経年分析!H55</f>
        <v>5305</v>
      </c>
    </row>
    <row r="73" spans="1:16" x14ac:dyDescent="0.15">
      <c r="A73" s="166" t="s">
        <v>74</v>
      </c>
      <c r="B73" s="167">
        <f>基金残高に係る経年分析!F56</f>
        <v>571</v>
      </c>
      <c r="C73" s="167">
        <f>基金残高に係る経年分析!G56</f>
        <v>657</v>
      </c>
      <c r="D73" s="167">
        <f>基金残高に係る経年分析!H56</f>
        <v>728</v>
      </c>
    </row>
    <row r="74" spans="1:16" x14ac:dyDescent="0.15">
      <c r="A74" s="166" t="s">
        <v>75</v>
      </c>
      <c r="B74" s="167">
        <f>基金残高に係る経年分析!F57</f>
        <v>3130</v>
      </c>
      <c r="C74" s="167">
        <f>基金残高に係る経年分析!G57</f>
        <v>2964</v>
      </c>
      <c r="D74" s="167">
        <f>基金残高に係る経年分析!H57</f>
        <v>2923</v>
      </c>
    </row>
  </sheetData>
  <sheetProtection algorithmName="SHA-512" hashValue="edeKbFcoMF9L9txPjlYEjWB9bExWcHm2Y8IGMRdnpyFuGe8V9e7xRpJE251RQx0zH7h28oyOGR8IFr7k34bgeg==" saltValue="2HjUyPk9nuD3nVnH9eZy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90" zoomScaleNormal="9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10567135</v>
      </c>
      <c r="S5" s="677"/>
      <c r="T5" s="677"/>
      <c r="U5" s="677"/>
      <c r="V5" s="677"/>
      <c r="W5" s="677"/>
      <c r="X5" s="677"/>
      <c r="Y5" s="702"/>
      <c r="Z5" s="715">
        <v>30.7</v>
      </c>
      <c r="AA5" s="715"/>
      <c r="AB5" s="715"/>
      <c r="AC5" s="715"/>
      <c r="AD5" s="716">
        <v>10147896</v>
      </c>
      <c r="AE5" s="716"/>
      <c r="AF5" s="716"/>
      <c r="AG5" s="716"/>
      <c r="AH5" s="716"/>
      <c r="AI5" s="716"/>
      <c r="AJ5" s="716"/>
      <c r="AK5" s="716"/>
      <c r="AL5" s="703">
        <v>53.9</v>
      </c>
      <c r="AM5" s="685"/>
      <c r="AN5" s="685"/>
      <c r="AO5" s="704"/>
      <c r="AP5" s="679" t="s">
        <v>215</v>
      </c>
      <c r="AQ5" s="680"/>
      <c r="AR5" s="680"/>
      <c r="AS5" s="680"/>
      <c r="AT5" s="680"/>
      <c r="AU5" s="680"/>
      <c r="AV5" s="680"/>
      <c r="AW5" s="680"/>
      <c r="AX5" s="680"/>
      <c r="AY5" s="680"/>
      <c r="AZ5" s="680"/>
      <c r="BA5" s="680"/>
      <c r="BB5" s="680"/>
      <c r="BC5" s="680"/>
      <c r="BD5" s="680"/>
      <c r="BE5" s="680"/>
      <c r="BF5" s="681"/>
      <c r="BG5" s="621">
        <v>10147860</v>
      </c>
      <c r="BH5" s="622"/>
      <c r="BI5" s="622"/>
      <c r="BJ5" s="622"/>
      <c r="BK5" s="622"/>
      <c r="BL5" s="622"/>
      <c r="BM5" s="622"/>
      <c r="BN5" s="623"/>
      <c r="BO5" s="659">
        <v>96</v>
      </c>
      <c r="BP5" s="659"/>
      <c r="BQ5" s="659"/>
      <c r="BR5" s="659"/>
      <c r="BS5" s="660">
        <v>142228</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328287</v>
      </c>
      <c r="S6" s="622"/>
      <c r="T6" s="622"/>
      <c r="U6" s="622"/>
      <c r="V6" s="622"/>
      <c r="W6" s="622"/>
      <c r="X6" s="622"/>
      <c r="Y6" s="623"/>
      <c r="Z6" s="659">
        <v>1</v>
      </c>
      <c r="AA6" s="659"/>
      <c r="AB6" s="659"/>
      <c r="AC6" s="659"/>
      <c r="AD6" s="660">
        <v>328287</v>
      </c>
      <c r="AE6" s="660"/>
      <c r="AF6" s="660"/>
      <c r="AG6" s="660"/>
      <c r="AH6" s="660"/>
      <c r="AI6" s="660"/>
      <c r="AJ6" s="660"/>
      <c r="AK6" s="660"/>
      <c r="AL6" s="624">
        <v>1.7</v>
      </c>
      <c r="AM6" s="625"/>
      <c r="AN6" s="625"/>
      <c r="AO6" s="661"/>
      <c r="AP6" s="618" t="s">
        <v>220</v>
      </c>
      <c r="AQ6" s="619"/>
      <c r="AR6" s="619"/>
      <c r="AS6" s="619"/>
      <c r="AT6" s="619"/>
      <c r="AU6" s="619"/>
      <c r="AV6" s="619"/>
      <c r="AW6" s="619"/>
      <c r="AX6" s="619"/>
      <c r="AY6" s="619"/>
      <c r="AZ6" s="619"/>
      <c r="BA6" s="619"/>
      <c r="BB6" s="619"/>
      <c r="BC6" s="619"/>
      <c r="BD6" s="619"/>
      <c r="BE6" s="619"/>
      <c r="BF6" s="620"/>
      <c r="BG6" s="621">
        <v>10147860</v>
      </c>
      <c r="BH6" s="622"/>
      <c r="BI6" s="622"/>
      <c r="BJ6" s="622"/>
      <c r="BK6" s="622"/>
      <c r="BL6" s="622"/>
      <c r="BM6" s="622"/>
      <c r="BN6" s="623"/>
      <c r="BO6" s="659">
        <v>96</v>
      </c>
      <c r="BP6" s="659"/>
      <c r="BQ6" s="659"/>
      <c r="BR6" s="659"/>
      <c r="BS6" s="660">
        <v>142228</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200077</v>
      </c>
      <c r="CS6" s="622"/>
      <c r="CT6" s="622"/>
      <c r="CU6" s="622"/>
      <c r="CV6" s="622"/>
      <c r="CW6" s="622"/>
      <c r="CX6" s="622"/>
      <c r="CY6" s="623"/>
      <c r="CZ6" s="703">
        <v>0.6</v>
      </c>
      <c r="DA6" s="685"/>
      <c r="DB6" s="685"/>
      <c r="DC6" s="705"/>
      <c r="DD6" s="627">
        <v>247</v>
      </c>
      <c r="DE6" s="622"/>
      <c r="DF6" s="622"/>
      <c r="DG6" s="622"/>
      <c r="DH6" s="622"/>
      <c r="DI6" s="622"/>
      <c r="DJ6" s="622"/>
      <c r="DK6" s="622"/>
      <c r="DL6" s="622"/>
      <c r="DM6" s="622"/>
      <c r="DN6" s="622"/>
      <c r="DO6" s="622"/>
      <c r="DP6" s="623"/>
      <c r="DQ6" s="627">
        <v>200077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4015</v>
      </c>
      <c r="S7" s="622"/>
      <c r="T7" s="622"/>
      <c r="U7" s="622"/>
      <c r="V7" s="622"/>
      <c r="W7" s="622"/>
      <c r="X7" s="622"/>
      <c r="Y7" s="623"/>
      <c r="Z7" s="659">
        <v>0</v>
      </c>
      <c r="AA7" s="659"/>
      <c r="AB7" s="659"/>
      <c r="AC7" s="659"/>
      <c r="AD7" s="660">
        <v>4015</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4345030</v>
      </c>
      <c r="BH7" s="622"/>
      <c r="BI7" s="622"/>
      <c r="BJ7" s="622"/>
      <c r="BK7" s="622"/>
      <c r="BL7" s="622"/>
      <c r="BM7" s="622"/>
      <c r="BN7" s="623"/>
      <c r="BO7" s="659">
        <v>41.1</v>
      </c>
      <c r="BP7" s="659"/>
      <c r="BQ7" s="659"/>
      <c r="BR7" s="659"/>
      <c r="BS7" s="660">
        <v>142228</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5646982</v>
      </c>
      <c r="CS7" s="622"/>
      <c r="CT7" s="622"/>
      <c r="CU7" s="622"/>
      <c r="CV7" s="622"/>
      <c r="CW7" s="622"/>
      <c r="CX7" s="622"/>
      <c r="CY7" s="623"/>
      <c r="CZ7" s="659">
        <v>16.7</v>
      </c>
      <c r="DA7" s="659"/>
      <c r="DB7" s="659"/>
      <c r="DC7" s="659"/>
      <c r="DD7" s="627">
        <v>1486477</v>
      </c>
      <c r="DE7" s="622"/>
      <c r="DF7" s="622"/>
      <c r="DG7" s="622"/>
      <c r="DH7" s="622"/>
      <c r="DI7" s="622"/>
      <c r="DJ7" s="622"/>
      <c r="DK7" s="622"/>
      <c r="DL7" s="622"/>
      <c r="DM7" s="622"/>
      <c r="DN7" s="622"/>
      <c r="DO7" s="622"/>
      <c r="DP7" s="623"/>
      <c r="DQ7" s="627">
        <v>3616939</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72196</v>
      </c>
      <c r="S8" s="622"/>
      <c r="T8" s="622"/>
      <c r="U8" s="622"/>
      <c r="V8" s="622"/>
      <c r="W8" s="622"/>
      <c r="X8" s="622"/>
      <c r="Y8" s="623"/>
      <c r="Z8" s="659">
        <v>0.2</v>
      </c>
      <c r="AA8" s="659"/>
      <c r="AB8" s="659"/>
      <c r="AC8" s="659"/>
      <c r="AD8" s="660">
        <v>72196</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111068</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11137215</v>
      </c>
      <c r="CS8" s="622"/>
      <c r="CT8" s="622"/>
      <c r="CU8" s="622"/>
      <c r="CV8" s="622"/>
      <c r="CW8" s="622"/>
      <c r="CX8" s="622"/>
      <c r="CY8" s="623"/>
      <c r="CZ8" s="659">
        <v>32.9</v>
      </c>
      <c r="DA8" s="659"/>
      <c r="DB8" s="659"/>
      <c r="DC8" s="659"/>
      <c r="DD8" s="627">
        <v>480623</v>
      </c>
      <c r="DE8" s="622"/>
      <c r="DF8" s="622"/>
      <c r="DG8" s="622"/>
      <c r="DH8" s="622"/>
      <c r="DI8" s="622"/>
      <c r="DJ8" s="622"/>
      <c r="DK8" s="622"/>
      <c r="DL8" s="622"/>
      <c r="DM8" s="622"/>
      <c r="DN8" s="622"/>
      <c r="DO8" s="622"/>
      <c r="DP8" s="623"/>
      <c r="DQ8" s="627">
        <v>6464904</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96111</v>
      </c>
      <c r="S9" s="622"/>
      <c r="T9" s="622"/>
      <c r="U9" s="622"/>
      <c r="V9" s="622"/>
      <c r="W9" s="622"/>
      <c r="X9" s="622"/>
      <c r="Y9" s="623"/>
      <c r="Z9" s="659">
        <v>0.3</v>
      </c>
      <c r="AA9" s="659"/>
      <c r="AB9" s="659"/>
      <c r="AC9" s="659"/>
      <c r="AD9" s="660">
        <v>96111</v>
      </c>
      <c r="AE9" s="660"/>
      <c r="AF9" s="660"/>
      <c r="AG9" s="660"/>
      <c r="AH9" s="660"/>
      <c r="AI9" s="660"/>
      <c r="AJ9" s="660"/>
      <c r="AK9" s="660"/>
      <c r="AL9" s="624">
        <v>0.5</v>
      </c>
      <c r="AM9" s="625"/>
      <c r="AN9" s="625"/>
      <c r="AO9" s="661"/>
      <c r="AP9" s="618" t="s">
        <v>229</v>
      </c>
      <c r="AQ9" s="619"/>
      <c r="AR9" s="619"/>
      <c r="AS9" s="619"/>
      <c r="AT9" s="619"/>
      <c r="AU9" s="619"/>
      <c r="AV9" s="619"/>
      <c r="AW9" s="619"/>
      <c r="AX9" s="619"/>
      <c r="AY9" s="619"/>
      <c r="AZ9" s="619"/>
      <c r="BA9" s="619"/>
      <c r="BB9" s="619"/>
      <c r="BC9" s="619"/>
      <c r="BD9" s="619"/>
      <c r="BE9" s="619"/>
      <c r="BF9" s="620"/>
      <c r="BG9" s="621">
        <v>3500189</v>
      </c>
      <c r="BH9" s="622"/>
      <c r="BI9" s="622"/>
      <c r="BJ9" s="622"/>
      <c r="BK9" s="622"/>
      <c r="BL9" s="622"/>
      <c r="BM9" s="622"/>
      <c r="BN9" s="623"/>
      <c r="BO9" s="659">
        <v>33.1</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1714025</v>
      </c>
      <c r="CS9" s="622"/>
      <c r="CT9" s="622"/>
      <c r="CU9" s="622"/>
      <c r="CV9" s="622"/>
      <c r="CW9" s="622"/>
      <c r="CX9" s="622"/>
      <c r="CY9" s="623"/>
      <c r="CZ9" s="659">
        <v>5.0999999999999996</v>
      </c>
      <c r="DA9" s="659"/>
      <c r="DB9" s="659"/>
      <c r="DC9" s="659"/>
      <c r="DD9" s="627">
        <v>44721</v>
      </c>
      <c r="DE9" s="622"/>
      <c r="DF9" s="622"/>
      <c r="DG9" s="622"/>
      <c r="DH9" s="622"/>
      <c r="DI9" s="622"/>
      <c r="DJ9" s="622"/>
      <c r="DK9" s="622"/>
      <c r="DL9" s="622"/>
      <c r="DM9" s="622"/>
      <c r="DN9" s="622"/>
      <c r="DO9" s="622"/>
      <c r="DP9" s="623"/>
      <c r="DQ9" s="627">
        <v>1374419</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221622</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70918</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53870</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1790810</v>
      </c>
      <c r="S11" s="622"/>
      <c r="T11" s="622"/>
      <c r="U11" s="622"/>
      <c r="V11" s="622"/>
      <c r="W11" s="622"/>
      <c r="X11" s="622"/>
      <c r="Y11" s="623"/>
      <c r="Z11" s="624">
        <v>5.2</v>
      </c>
      <c r="AA11" s="625"/>
      <c r="AB11" s="625"/>
      <c r="AC11" s="626"/>
      <c r="AD11" s="627">
        <v>1790810</v>
      </c>
      <c r="AE11" s="622"/>
      <c r="AF11" s="622"/>
      <c r="AG11" s="622"/>
      <c r="AH11" s="622"/>
      <c r="AI11" s="622"/>
      <c r="AJ11" s="622"/>
      <c r="AK11" s="623"/>
      <c r="AL11" s="624">
        <v>9.5</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512151</v>
      </c>
      <c r="BH11" s="622"/>
      <c r="BI11" s="622"/>
      <c r="BJ11" s="622"/>
      <c r="BK11" s="622"/>
      <c r="BL11" s="622"/>
      <c r="BM11" s="622"/>
      <c r="BN11" s="623"/>
      <c r="BO11" s="659">
        <v>4.8</v>
      </c>
      <c r="BP11" s="659"/>
      <c r="BQ11" s="659"/>
      <c r="BR11" s="659"/>
      <c r="BS11" s="660">
        <v>142228</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1176718</v>
      </c>
      <c r="CS11" s="622"/>
      <c r="CT11" s="622"/>
      <c r="CU11" s="622"/>
      <c r="CV11" s="622"/>
      <c r="CW11" s="622"/>
      <c r="CX11" s="622"/>
      <c r="CY11" s="623"/>
      <c r="CZ11" s="659">
        <v>3.5</v>
      </c>
      <c r="DA11" s="659"/>
      <c r="DB11" s="659"/>
      <c r="DC11" s="659"/>
      <c r="DD11" s="627">
        <v>551549</v>
      </c>
      <c r="DE11" s="622"/>
      <c r="DF11" s="622"/>
      <c r="DG11" s="622"/>
      <c r="DH11" s="622"/>
      <c r="DI11" s="622"/>
      <c r="DJ11" s="622"/>
      <c r="DK11" s="622"/>
      <c r="DL11" s="622"/>
      <c r="DM11" s="622"/>
      <c r="DN11" s="622"/>
      <c r="DO11" s="622"/>
      <c r="DP11" s="623"/>
      <c r="DQ11" s="627">
        <v>705087</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18057</v>
      </c>
      <c r="S12" s="622"/>
      <c r="T12" s="622"/>
      <c r="U12" s="622"/>
      <c r="V12" s="622"/>
      <c r="W12" s="622"/>
      <c r="X12" s="622"/>
      <c r="Y12" s="623"/>
      <c r="Z12" s="659">
        <v>0.1</v>
      </c>
      <c r="AA12" s="659"/>
      <c r="AB12" s="659"/>
      <c r="AC12" s="659"/>
      <c r="AD12" s="660">
        <v>18057</v>
      </c>
      <c r="AE12" s="660"/>
      <c r="AF12" s="660"/>
      <c r="AG12" s="660"/>
      <c r="AH12" s="660"/>
      <c r="AI12" s="660"/>
      <c r="AJ12" s="660"/>
      <c r="AK12" s="660"/>
      <c r="AL12" s="624">
        <v>0.1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5082648</v>
      </c>
      <c r="BH12" s="622"/>
      <c r="BI12" s="622"/>
      <c r="BJ12" s="622"/>
      <c r="BK12" s="622"/>
      <c r="BL12" s="622"/>
      <c r="BM12" s="622"/>
      <c r="BN12" s="623"/>
      <c r="BO12" s="659">
        <v>48.1</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2641514</v>
      </c>
      <c r="CS12" s="622"/>
      <c r="CT12" s="622"/>
      <c r="CU12" s="622"/>
      <c r="CV12" s="622"/>
      <c r="CW12" s="622"/>
      <c r="CX12" s="622"/>
      <c r="CY12" s="623"/>
      <c r="CZ12" s="659">
        <v>7.8</v>
      </c>
      <c r="DA12" s="659"/>
      <c r="DB12" s="659"/>
      <c r="DC12" s="659"/>
      <c r="DD12" s="627">
        <v>124432</v>
      </c>
      <c r="DE12" s="622"/>
      <c r="DF12" s="622"/>
      <c r="DG12" s="622"/>
      <c r="DH12" s="622"/>
      <c r="DI12" s="622"/>
      <c r="DJ12" s="622"/>
      <c r="DK12" s="622"/>
      <c r="DL12" s="622"/>
      <c r="DM12" s="622"/>
      <c r="DN12" s="622"/>
      <c r="DO12" s="622"/>
      <c r="DP12" s="623"/>
      <c r="DQ12" s="627">
        <v>505439</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v>1391</v>
      </c>
      <c r="S13" s="622"/>
      <c r="T13" s="622"/>
      <c r="U13" s="622"/>
      <c r="V13" s="622"/>
      <c r="W13" s="622"/>
      <c r="X13" s="622"/>
      <c r="Y13" s="623"/>
      <c r="Z13" s="659">
        <v>0</v>
      </c>
      <c r="AA13" s="659"/>
      <c r="AB13" s="659"/>
      <c r="AC13" s="659"/>
      <c r="AD13" s="660">
        <v>1391</v>
      </c>
      <c r="AE13" s="660"/>
      <c r="AF13" s="660"/>
      <c r="AG13" s="660"/>
      <c r="AH13" s="660"/>
      <c r="AI13" s="660"/>
      <c r="AJ13" s="660"/>
      <c r="AK13" s="660"/>
      <c r="AL13" s="624">
        <v>0</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5023456</v>
      </c>
      <c r="BH13" s="622"/>
      <c r="BI13" s="622"/>
      <c r="BJ13" s="622"/>
      <c r="BK13" s="622"/>
      <c r="BL13" s="622"/>
      <c r="BM13" s="622"/>
      <c r="BN13" s="623"/>
      <c r="BO13" s="659">
        <v>47.5</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3489331</v>
      </c>
      <c r="CS13" s="622"/>
      <c r="CT13" s="622"/>
      <c r="CU13" s="622"/>
      <c r="CV13" s="622"/>
      <c r="CW13" s="622"/>
      <c r="CX13" s="622"/>
      <c r="CY13" s="623"/>
      <c r="CZ13" s="659">
        <v>10.3</v>
      </c>
      <c r="DA13" s="659"/>
      <c r="DB13" s="659"/>
      <c r="DC13" s="659"/>
      <c r="DD13" s="627">
        <v>1691038</v>
      </c>
      <c r="DE13" s="622"/>
      <c r="DF13" s="622"/>
      <c r="DG13" s="622"/>
      <c r="DH13" s="622"/>
      <c r="DI13" s="622"/>
      <c r="DJ13" s="622"/>
      <c r="DK13" s="622"/>
      <c r="DL13" s="622"/>
      <c r="DM13" s="622"/>
      <c r="DN13" s="622"/>
      <c r="DO13" s="622"/>
      <c r="DP13" s="623"/>
      <c r="DQ13" s="627">
        <v>1936642</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273111</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919460</v>
      </c>
      <c r="CS14" s="622"/>
      <c r="CT14" s="622"/>
      <c r="CU14" s="622"/>
      <c r="CV14" s="622"/>
      <c r="CW14" s="622"/>
      <c r="CX14" s="622"/>
      <c r="CY14" s="623"/>
      <c r="CZ14" s="659">
        <v>2.7</v>
      </c>
      <c r="DA14" s="659"/>
      <c r="DB14" s="659"/>
      <c r="DC14" s="659"/>
      <c r="DD14" s="627">
        <v>41898</v>
      </c>
      <c r="DE14" s="622"/>
      <c r="DF14" s="622"/>
      <c r="DG14" s="622"/>
      <c r="DH14" s="622"/>
      <c r="DI14" s="622"/>
      <c r="DJ14" s="622"/>
      <c r="DK14" s="622"/>
      <c r="DL14" s="622"/>
      <c r="DM14" s="622"/>
      <c r="DN14" s="622"/>
      <c r="DO14" s="622"/>
      <c r="DP14" s="623"/>
      <c r="DQ14" s="627">
        <v>852948</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28459</v>
      </c>
      <c r="S15" s="622"/>
      <c r="T15" s="622"/>
      <c r="U15" s="622"/>
      <c r="V15" s="622"/>
      <c r="W15" s="622"/>
      <c r="X15" s="622"/>
      <c r="Y15" s="623"/>
      <c r="Z15" s="659">
        <v>0.1</v>
      </c>
      <c r="AA15" s="659"/>
      <c r="AB15" s="659"/>
      <c r="AC15" s="659"/>
      <c r="AD15" s="660">
        <v>28459</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446942</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3526762</v>
      </c>
      <c r="CS15" s="622"/>
      <c r="CT15" s="622"/>
      <c r="CU15" s="622"/>
      <c r="CV15" s="622"/>
      <c r="CW15" s="622"/>
      <c r="CX15" s="622"/>
      <c r="CY15" s="623"/>
      <c r="CZ15" s="659">
        <v>10.4</v>
      </c>
      <c r="DA15" s="659"/>
      <c r="DB15" s="659"/>
      <c r="DC15" s="659"/>
      <c r="DD15" s="627">
        <v>237915</v>
      </c>
      <c r="DE15" s="622"/>
      <c r="DF15" s="622"/>
      <c r="DG15" s="622"/>
      <c r="DH15" s="622"/>
      <c r="DI15" s="622"/>
      <c r="DJ15" s="622"/>
      <c r="DK15" s="622"/>
      <c r="DL15" s="622"/>
      <c r="DM15" s="622"/>
      <c r="DN15" s="622"/>
      <c r="DO15" s="622"/>
      <c r="DP15" s="623"/>
      <c r="DQ15" s="627">
        <v>2483337</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174220</v>
      </c>
      <c r="S16" s="622"/>
      <c r="T16" s="622"/>
      <c r="U16" s="622"/>
      <c r="V16" s="622"/>
      <c r="W16" s="622"/>
      <c r="X16" s="622"/>
      <c r="Y16" s="623"/>
      <c r="Z16" s="659">
        <v>0.5</v>
      </c>
      <c r="AA16" s="659"/>
      <c r="AB16" s="659"/>
      <c r="AC16" s="659"/>
      <c r="AD16" s="660">
        <v>174220</v>
      </c>
      <c r="AE16" s="660"/>
      <c r="AF16" s="660"/>
      <c r="AG16" s="660"/>
      <c r="AH16" s="660"/>
      <c r="AI16" s="660"/>
      <c r="AJ16" s="660"/>
      <c r="AK16" s="660"/>
      <c r="AL16" s="624">
        <v>0.9</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v>129</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197826</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15812</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371072</v>
      </c>
      <c r="S17" s="622"/>
      <c r="T17" s="622"/>
      <c r="U17" s="622"/>
      <c r="V17" s="622"/>
      <c r="W17" s="622"/>
      <c r="X17" s="622"/>
      <c r="Y17" s="623"/>
      <c r="Z17" s="659">
        <v>1.1000000000000001</v>
      </c>
      <c r="AA17" s="659"/>
      <c r="AB17" s="659"/>
      <c r="AC17" s="659"/>
      <c r="AD17" s="660">
        <v>371072</v>
      </c>
      <c r="AE17" s="660"/>
      <c r="AF17" s="660"/>
      <c r="AG17" s="660"/>
      <c r="AH17" s="660"/>
      <c r="AI17" s="660"/>
      <c r="AJ17" s="660"/>
      <c r="AK17" s="660"/>
      <c r="AL17" s="624">
        <v>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3150803</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3123825</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63925</v>
      </c>
      <c r="S18" s="622"/>
      <c r="T18" s="622"/>
      <c r="U18" s="622"/>
      <c r="V18" s="622"/>
      <c r="W18" s="622"/>
      <c r="X18" s="622"/>
      <c r="Y18" s="623"/>
      <c r="Z18" s="659">
        <v>0.2</v>
      </c>
      <c r="AA18" s="659"/>
      <c r="AB18" s="659"/>
      <c r="AC18" s="659"/>
      <c r="AD18" s="660">
        <v>63925</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302468</v>
      </c>
      <c r="S19" s="622"/>
      <c r="T19" s="622"/>
      <c r="U19" s="622"/>
      <c r="V19" s="622"/>
      <c r="W19" s="622"/>
      <c r="X19" s="622"/>
      <c r="Y19" s="623"/>
      <c r="Z19" s="659">
        <v>0.9</v>
      </c>
      <c r="AA19" s="659"/>
      <c r="AB19" s="659"/>
      <c r="AC19" s="659"/>
      <c r="AD19" s="660">
        <v>302468</v>
      </c>
      <c r="AE19" s="660"/>
      <c r="AF19" s="660"/>
      <c r="AG19" s="660"/>
      <c r="AH19" s="660"/>
      <c r="AI19" s="660"/>
      <c r="AJ19" s="660"/>
      <c r="AK19" s="660"/>
      <c r="AL19" s="624">
        <v>1.6</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419275</v>
      </c>
      <c r="BH19" s="622"/>
      <c r="BI19" s="622"/>
      <c r="BJ19" s="622"/>
      <c r="BK19" s="622"/>
      <c r="BL19" s="622"/>
      <c r="BM19" s="622"/>
      <c r="BN19" s="623"/>
      <c r="BO19" s="659">
        <v>4</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4679</v>
      </c>
      <c r="S20" s="622"/>
      <c r="T20" s="622"/>
      <c r="U20" s="622"/>
      <c r="V20" s="622"/>
      <c r="W20" s="622"/>
      <c r="X20" s="622"/>
      <c r="Y20" s="623"/>
      <c r="Z20" s="659">
        <v>0</v>
      </c>
      <c r="AA20" s="659"/>
      <c r="AB20" s="659"/>
      <c r="AC20" s="659"/>
      <c r="AD20" s="660">
        <v>4679</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419275</v>
      </c>
      <c r="BH20" s="622"/>
      <c r="BI20" s="622"/>
      <c r="BJ20" s="622"/>
      <c r="BK20" s="622"/>
      <c r="BL20" s="622"/>
      <c r="BM20" s="622"/>
      <c r="BN20" s="623"/>
      <c r="BO20" s="659">
        <v>4</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33871631</v>
      </c>
      <c r="CS20" s="622"/>
      <c r="CT20" s="622"/>
      <c r="CU20" s="622"/>
      <c r="CV20" s="622"/>
      <c r="CW20" s="622"/>
      <c r="CX20" s="622"/>
      <c r="CY20" s="623"/>
      <c r="CZ20" s="659">
        <v>100</v>
      </c>
      <c r="DA20" s="659"/>
      <c r="DB20" s="659"/>
      <c r="DC20" s="659"/>
      <c r="DD20" s="627">
        <v>4658900</v>
      </c>
      <c r="DE20" s="622"/>
      <c r="DF20" s="622"/>
      <c r="DG20" s="622"/>
      <c r="DH20" s="622"/>
      <c r="DI20" s="622"/>
      <c r="DJ20" s="622"/>
      <c r="DK20" s="622"/>
      <c r="DL20" s="622"/>
      <c r="DM20" s="622"/>
      <c r="DN20" s="622"/>
      <c r="DO20" s="622"/>
      <c r="DP20" s="623"/>
      <c r="DQ20" s="627">
        <v>21333299</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6438023</v>
      </c>
      <c r="S21" s="622"/>
      <c r="T21" s="622"/>
      <c r="U21" s="622"/>
      <c r="V21" s="622"/>
      <c r="W21" s="622"/>
      <c r="X21" s="622"/>
      <c r="Y21" s="623"/>
      <c r="Z21" s="659">
        <v>18.7</v>
      </c>
      <c r="AA21" s="659"/>
      <c r="AB21" s="659"/>
      <c r="AC21" s="659"/>
      <c r="AD21" s="660">
        <v>5778682</v>
      </c>
      <c r="AE21" s="660"/>
      <c r="AF21" s="660"/>
      <c r="AG21" s="660"/>
      <c r="AH21" s="660"/>
      <c r="AI21" s="660"/>
      <c r="AJ21" s="660"/>
      <c r="AK21" s="660"/>
      <c r="AL21" s="624">
        <v>30.7</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37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5778682</v>
      </c>
      <c r="S22" s="622"/>
      <c r="T22" s="622"/>
      <c r="U22" s="622"/>
      <c r="V22" s="622"/>
      <c r="W22" s="622"/>
      <c r="X22" s="622"/>
      <c r="Y22" s="623"/>
      <c r="Z22" s="659">
        <v>16.8</v>
      </c>
      <c r="AA22" s="659"/>
      <c r="AB22" s="659"/>
      <c r="AC22" s="659"/>
      <c r="AD22" s="660">
        <v>5778682</v>
      </c>
      <c r="AE22" s="660"/>
      <c r="AF22" s="660"/>
      <c r="AG22" s="660"/>
      <c r="AH22" s="660"/>
      <c r="AI22" s="660"/>
      <c r="AJ22" s="660"/>
      <c r="AK22" s="660"/>
      <c r="AL22" s="624">
        <v>30.7</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659286</v>
      </c>
      <c r="S23" s="622"/>
      <c r="T23" s="622"/>
      <c r="U23" s="622"/>
      <c r="V23" s="622"/>
      <c r="W23" s="622"/>
      <c r="X23" s="622"/>
      <c r="Y23" s="623"/>
      <c r="Z23" s="659">
        <v>1.9</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419238</v>
      </c>
      <c r="BH23" s="622"/>
      <c r="BI23" s="622"/>
      <c r="BJ23" s="622"/>
      <c r="BK23" s="622"/>
      <c r="BL23" s="622"/>
      <c r="BM23" s="622"/>
      <c r="BN23" s="623"/>
      <c r="BO23" s="659">
        <v>4</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55</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15054415</v>
      </c>
      <c r="CS24" s="677"/>
      <c r="CT24" s="677"/>
      <c r="CU24" s="677"/>
      <c r="CV24" s="677"/>
      <c r="CW24" s="677"/>
      <c r="CX24" s="677"/>
      <c r="CY24" s="702"/>
      <c r="CZ24" s="703">
        <v>44.4</v>
      </c>
      <c r="DA24" s="685"/>
      <c r="DB24" s="685"/>
      <c r="DC24" s="705"/>
      <c r="DD24" s="701">
        <v>10694151</v>
      </c>
      <c r="DE24" s="677"/>
      <c r="DF24" s="677"/>
      <c r="DG24" s="677"/>
      <c r="DH24" s="677"/>
      <c r="DI24" s="677"/>
      <c r="DJ24" s="677"/>
      <c r="DK24" s="702"/>
      <c r="DL24" s="701">
        <v>10262179</v>
      </c>
      <c r="DM24" s="677"/>
      <c r="DN24" s="677"/>
      <c r="DO24" s="677"/>
      <c r="DP24" s="677"/>
      <c r="DQ24" s="677"/>
      <c r="DR24" s="677"/>
      <c r="DS24" s="677"/>
      <c r="DT24" s="677"/>
      <c r="DU24" s="677"/>
      <c r="DV24" s="702"/>
      <c r="DW24" s="703">
        <v>54.3</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19889776</v>
      </c>
      <c r="S25" s="622"/>
      <c r="T25" s="622"/>
      <c r="U25" s="622"/>
      <c r="V25" s="622"/>
      <c r="W25" s="622"/>
      <c r="X25" s="622"/>
      <c r="Y25" s="623"/>
      <c r="Z25" s="659">
        <v>57.8</v>
      </c>
      <c r="AA25" s="659"/>
      <c r="AB25" s="659"/>
      <c r="AC25" s="659"/>
      <c r="AD25" s="660">
        <v>18811196</v>
      </c>
      <c r="AE25" s="660"/>
      <c r="AF25" s="660"/>
      <c r="AG25" s="660"/>
      <c r="AH25" s="660"/>
      <c r="AI25" s="660"/>
      <c r="AJ25" s="660"/>
      <c r="AK25" s="660"/>
      <c r="AL25" s="624">
        <v>100</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6148713</v>
      </c>
      <c r="CS25" s="634"/>
      <c r="CT25" s="634"/>
      <c r="CU25" s="634"/>
      <c r="CV25" s="634"/>
      <c r="CW25" s="634"/>
      <c r="CX25" s="634"/>
      <c r="CY25" s="635"/>
      <c r="CZ25" s="624">
        <v>18.2</v>
      </c>
      <c r="DA25" s="636"/>
      <c r="DB25" s="636"/>
      <c r="DC25" s="637"/>
      <c r="DD25" s="627">
        <v>5409213</v>
      </c>
      <c r="DE25" s="634"/>
      <c r="DF25" s="634"/>
      <c r="DG25" s="634"/>
      <c r="DH25" s="634"/>
      <c r="DI25" s="634"/>
      <c r="DJ25" s="634"/>
      <c r="DK25" s="635"/>
      <c r="DL25" s="627">
        <v>5264771</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8230</v>
      </c>
      <c r="S26" s="622"/>
      <c r="T26" s="622"/>
      <c r="U26" s="622"/>
      <c r="V26" s="622"/>
      <c r="W26" s="622"/>
      <c r="X26" s="622"/>
      <c r="Y26" s="623"/>
      <c r="Z26" s="659">
        <v>0</v>
      </c>
      <c r="AA26" s="659"/>
      <c r="AB26" s="659"/>
      <c r="AC26" s="659"/>
      <c r="AD26" s="660">
        <v>8230</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2837612</v>
      </c>
      <c r="CS26" s="622"/>
      <c r="CT26" s="622"/>
      <c r="CU26" s="622"/>
      <c r="CV26" s="622"/>
      <c r="CW26" s="622"/>
      <c r="CX26" s="622"/>
      <c r="CY26" s="623"/>
      <c r="CZ26" s="624">
        <v>8.4</v>
      </c>
      <c r="DA26" s="636"/>
      <c r="DB26" s="636"/>
      <c r="DC26" s="637"/>
      <c r="DD26" s="627">
        <v>2595716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86664</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10567135</v>
      </c>
      <c r="BH27" s="622"/>
      <c r="BI27" s="622"/>
      <c r="BJ27" s="622"/>
      <c r="BK27" s="622"/>
      <c r="BL27" s="622"/>
      <c r="BM27" s="622"/>
      <c r="BN27" s="623"/>
      <c r="BO27" s="659">
        <v>100</v>
      </c>
      <c r="BP27" s="659"/>
      <c r="BQ27" s="659"/>
      <c r="BR27" s="659"/>
      <c r="BS27" s="660">
        <v>142228</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5754899</v>
      </c>
      <c r="CS27" s="634"/>
      <c r="CT27" s="634"/>
      <c r="CU27" s="634"/>
      <c r="CV27" s="634"/>
      <c r="CW27" s="634"/>
      <c r="CX27" s="634"/>
      <c r="CY27" s="635"/>
      <c r="CZ27" s="624">
        <v>17</v>
      </c>
      <c r="DA27" s="636"/>
      <c r="DB27" s="636"/>
      <c r="DC27" s="637"/>
      <c r="DD27" s="627">
        <v>2161113</v>
      </c>
      <c r="DE27" s="634"/>
      <c r="DF27" s="634"/>
      <c r="DG27" s="634"/>
      <c r="DH27" s="634"/>
      <c r="DI27" s="634"/>
      <c r="DJ27" s="634"/>
      <c r="DK27" s="635"/>
      <c r="DL27" s="627">
        <v>1873583</v>
      </c>
      <c r="DM27" s="634"/>
      <c r="DN27" s="634"/>
      <c r="DO27" s="634"/>
      <c r="DP27" s="634"/>
      <c r="DQ27" s="634"/>
      <c r="DR27" s="634"/>
      <c r="DS27" s="634"/>
      <c r="DT27" s="634"/>
      <c r="DU27" s="634"/>
      <c r="DV27" s="635"/>
      <c r="DW27" s="624">
        <v>9.9</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264991</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3150803</v>
      </c>
      <c r="CS28" s="622"/>
      <c r="CT28" s="622"/>
      <c r="CU28" s="622"/>
      <c r="CV28" s="622"/>
      <c r="CW28" s="622"/>
      <c r="CX28" s="622"/>
      <c r="CY28" s="623"/>
      <c r="CZ28" s="624">
        <v>9.3000000000000007</v>
      </c>
      <c r="DA28" s="636"/>
      <c r="DB28" s="636"/>
      <c r="DC28" s="637"/>
      <c r="DD28" s="627">
        <v>3123825</v>
      </c>
      <c r="DE28" s="622"/>
      <c r="DF28" s="622"/>
      <c r="DG28" s="622"/>
      <c r="DH28" s="622"/>
      <c r="DI28" s="622"/>
      <c r="DJ28" s="622"/>
      <c r="DK28" s="623"/>
      <c r="DL28" s="627">
        <v>3123825</v>
      </c>
      <c r="DM28" s="622"/>
      <c r="DN28" s="622"/>
      <c r="DO28" s="622"/>
      <c r="DP28" s="622"/>
      <c r="DQ28" s="622"/>
      <c r="DR28" s="622"/>
      <c r="DS28" s="622"/>
      <c r="DT28" s="622"/>
      <c r="DU28" s="622"/>
      <c r="DV28" s="623"/>
      <c r="DW28" s="624">
        <v>16.5</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130387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3150803</v>
      </c>
      <c r="CS29" s="634"/>
      <c r="CT29" s="634"/>
      <c r="CU29" s="634"/>
      <c r="CV29" s="634"/>
      <c r="CW29" s="634"/>
      <c r="CX29" s="634"/>
      <c r="CY29" s="635"/>
      <c r="CZ29" s="624">
        <v>9.3000000000000007</v>
      </c>
      <c r="DA29" s="636"/>
      <c r="DB29" s="636"/>
      <c r="DC29" s="637"/>
      <c r="DD29" s="627">
        <v>3123825</v>
      </c>
      <c r="DE29" s="634"/>
      <c r="DF29" s="634"/>
      <c r="DG29" s="634"/>
      <c r="DH29" s="634"/>
      <c r="DI29" s="634"/>
      <c r="DJ29" s="634"/>
      <c r="DK29" s="635"/>
      <c r="DL29" s="627">
        <v>3123825</v>
      </c>
      <c r="DM29" s="634"/>
      <c r="DN29" s="634"/>
      <c r="DO29" s="634"/>
      <c r="DP29" s="634"/>
      <c r="DQ29" s="634"/>
      <c r="DR29" s="634"/>
      <c r="DS29" s="634"/>
      <c r="DT29" s="634"/>
      <c r="DU29" s="634"/>
      <c r="DV29" s="635"/>
      <c r="DW29" s="624">
        <v>16.5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4820414</v>
      </c>
      <c r="S30" s="622"/>
      <c r="T30" s="622"/>
      <c r="U30" s="622"/>
      <c r="V30" s="622"/>
      <c r="W30" s="622"/>
      <c r="X30" s="622"/>
      <c r="Y30" s="623"/>
      <c r="Z30" s="659">
        <v>14</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3067572</v>
      </c>
      <c r="CS30" s="622"/>
      <c r="CT30" s="622"/>
      <c r="CU30" s="622"/>
      <c r="CV30" s="622"/>
      <c r="CW30" s="622"/>
      <c r="CX30" s="622"/>
      <c r="CY30" s="623"/>
      <c r="CZ30" s="624">
        <v>9.1</v>
      </c>
      <c r="DA30" s="636"/>
      <c r="DB30" s="636"/>
      <c r="DC30" s="637"/>
      <c r="DD30" s="627">
        <v>3040594</v>
      </c>
      <c r="DE30" s="622"/>
      <c r="DF30" s="622"/>
      <c r="DG30" s="622"/>
      <c r="DH30" s="622"/>
      <c r="DI30" s="622"/>
      <c r="DJ30" s="622"/>
      <c r="DK30" s="623"/>
      <c r="DL30" s="627">
        <v>3040594</v>
      </c>
      <c r="DM30" s="622"/>
      <c r="DN30" s="622"/>
      <c r="DO30" s="622"/>
      <c r="DP30" s="622"/>
      <c r="DQ30" s="622"/>
      <c r="DR30" s="622"/>
      <c r="DS30" s="622"/>
      <c r="DT30" s="622"/>
      <c r="DU30" s="622"/>
      <c r="DV30" s="623"/>
      <c r="DW30" s="624">
        <v>16.100000000000001</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299</v>
      </c>
      <c r="CG31" s="619"/>
      <c r="CH31" s="619"/>
      <c r="CI31" s="619"/>
      <c r="CJ31" s="619"/>
      <c r="CK31" s="619"/>
      <c r="CL31" s="619"/>
      <c r="CM31" s="619"/>
      <c r="CN31" s="619"/>
      <c r="CO31" s="619"/>
      <c r="CP31" s="619"/>
      <c r="CQ31" s="620"/>
      <c r="CR31" s="621">
        <v>83231</v>
      </c>
      <c r="CS31" s="634"/>
      <c r="CT31" s="634"/>
      <c r="CU31" s="634"/>
      <c r="CV31" s="634"/>
      <c r="CW31" s="634"/>
      <c r="CX31" s="634"/>
      <c r="CY31" s="635"/>
      <c r="CZ31" s="624">
        <v>0.2</v>
      </c>
      <c r="DA31" s="636"/>
      <c r="DB31" s="636"/>
      <c r="DC31" s="637"/>
      <c r="DD31" s="627">
        <v>83231</v>
      </c>
      <c r="DE31" s="634"/>
      <c r="DF31" s="634"/>
      <c r="DG31" s="634"/>
      <c r="DH31" s="634"/>
      <c r="DI31" s="634"/>
      <c r="DJ31" s="634"/>
      <c r="DK31" s="635"/>
      <c r="DL31" s="627">
        <v>83231</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1647757</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301</v>
      </c>
      <c r="AX32" s="618" t="s">
        <v>302</v>
      </c>
      <c r="AY32" s="619"/>
      <c r="AZ32" s="619"/>
      <c r="BA32" s="619"/>
      <c r="BB32" s="619"/>
      <c r="BC32" s="619"/>
      <c r="BD32" s="619"/>
      <c r="BE32" s="619"/>
      <c r="BF32" s="620"/>
      <c r="BG32" s="687">
        <v>99.3</v>
      </c>
      <c r="BH32" s="634"/>
      <c r="BI32" s="634"/>
      <c r="BJ32" s="634"/>
      <c r="BK32" s="634"/>
      <c r="BL32" s="634"/>
      <c r="BM32" s="625">
        <v>98.4</v>
      </c>
      <c r="BN32" s="634"/>
      <c r="BO32" s="634"/>
      <c r="BP32" s="634"/>
      <c r="BQ32" s="657"/>
      <c r="BR32" s="687">
        <v>99.4</v>
      </c>
      <c r="BS32" s="634"/>
      <c r="BT32" s="634"/>
      <c r="BU32" s="634"/>
      <c r="BV32" s="634"/>
      <c r="BW32" s="634"/>
      <c r="BX32" s="625">
        <v>98.4</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155792</v>
      </c>
      <c r="S33" s="622"/>
      <c r="T33" s="622"/>
      <c r="U33" s="622"/>
      <c r="V33" s="622"/>
      <c r="W33" s="622"/>
      <c r="X33" s="622"/>
      <c r="Y33" s="623"/>
      <c r="Z33" s="659">
        <v>0.5</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99.6</v>
      </c>
      <c r="BH33" s="606"/>
      <c r="BI33" s="606"/>
      <c r="BJ33" s="606"/>
      <c r="BK33" s="606"/>
      <c r="BL33" s="606"/>
      <c r="BM33" s="652">
        <v>98.8</v>
      </c>
      <c r="BN33" s="606"/>
      <c r="BO33" s="606"/>
      <c r="BP33" s="606"/>
      <c r="BQ33" s="669"/>
      <c r="BR33" s="682">
        <v>99.6</v>
      </c>
      <c r="BS33" s="606"/>
      <c r="BT33" s="606"/>
      <c r="BU33" s="606"/>
      <c r="BV33" s="606"/>
      <c r="BW33" s="606"/>
      <c r="BX33" s="652">
        <v>98.9</v>
      </c>
      <c r="BY33" s="606"/>
      <c r="BZ33" s="606"/>
      <c r="CA33" s="606"/>
      <c r="CB33" s="669"/>
      <c r="CD33" s="618" t="s">
        <v>306</v>
      </c>
      <c r="CE33" s="619"/>
      <c r="CF33" s="619"/>
      <c r="CG33" s="619"/>
      <c r="CH33" s="619"/>
      <c r="CI33" s="619"/>
      <c r="CJ33" s="619"/>
      <c r="CK33" s="619"/>
      <c r="CL33" s="619"/>
      <c r="CM33" s="619"/>
      <c r="CN33" s="619"/>
      <c r="CO33" s="619"/>
      <c r="CP33" s="619"/>
      <c r="CQ33" s="620"/>
      <c r="CR33" s="621">
        <v>13960490</v>
      </c>
      <c r="CS33" s="634"/>
      <c r="CT33" s="634"/>
      <c r="CU33" s="634"/>
      <c r="CV33" s="634"/>
      <c r="CW33" s="634"/>
      <c r="CX33" s="634"/>
      <c r="CY33" s="635"/>
      <c r="CZ33" s="624">
        <v>41.2</v>
      </c>
      <c r="DA33" s="636"/>
      <c r="DB33" s="636"/>
      <c r="DC33" s="637"/>
      <c r="DD33" s="627">
        <v>9834711</v>
      </c>
      <c r="DE33" s="634"/>
      <c r="DF33" s="634"/>
      <c r="DG33" s="634"/>
      <c r="DH33" s="634"/>
      <c r="DI33" s="634"/>
      <c r="DJ33" s="634"/>
      <c r="DK33" s="635"/>
      <c r="DL33" s="627">
        <v>7138100</v>
      </c>
      <c r="DM33" s="634"/>
      <c r="DN33" s="634"/>
      <c r="DO33" s="634"/>
      <c r="DP33" s="634"/>
      <c r="DQ33" s="634"/>
      <c r="DR33" s="634"/>
      <c r="DS33" s="634"/>
      <c r="DT33" s="634"/>
      <c r="DU33" s="634"/>
      <c r="DV33" s="635"/>
      <c r="DW33" s="624">
        <v>37.799999999999997</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806634</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4578294</v>
      </c>
      <c r="CS34" s="622"/>
      <c r="CT34" s="622"/>
      <c r="CU34" s="622"/>
      <c r="CV34" s="622"/>
      <c r="CW34" s="622"/>
      <c r="CX34" s="622"/>
      <c r="CY34" s="623"/>
      <c r="CZ34" s="624">
        <v>13.5</v>
      </c>
      <c r="DA34" s="636"/>
      <c r="DB34" s="636"/>
      <c r="DC34" s="637"/>
      <c r="DD34" s="627">
        <v>3404599</v>
      </c>
      <c r="DE34" s="622"/>
      <c r="DF34" s="622"/>
      <c r="DG34" s="622"/>
      <c r="DH34" s="622"/>
      <c r="DI34" s="622"/>
      <c r="DJ34" s="622"/>
      <c r="DK34" s="623"/>
      <c r="DL34" s="627">
        <v>2847547</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625149</v>
      </c>
      <c r="S35" s="622"/>
      <c r="T35" s="622"/>
      <c r="U35" s="622"/>
      <c r="V35" s="622"/>
      <c r="W35" s="622"/>
      <c r="X35" s="622"/>
      <c r="Y35" s="623"/>
      <c r="Z35" s="659">
        <v>1.8</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273176</v>
      </c>
      <c r="CS35" s="634"/>
      <c r="CT35" s="634"/>
      <c r="CU35" s="634"/>
      <c r="CV35" s="634"/>
      <c r="CW35" s="634"/>
      <c r="CX35" s="634"/>
      <c r="CY35" s="635"/>
      <c r="CZ35" s="624">
        <v>0.8</v>
      </c>
      <c r="DA35" s="636"/>
      <c r="DB35" s="636"/>
      <c r="DC35" s="637"/>
      <c r="DD35" s="627">
        <v>247662</v>
      </c>
      <c r="DE35" s="634"/>
      <c r="DF35" s="634"/>
      <c r="DG35" s="634"/>
      <c r="DH35" s="634"/>
      <c r="DI35" s="634"/>
      <c r="DJ35" s="634"/>
      <c r="DK35" s="635"/>
      <c r="DL35" s="627">
        <v>72675</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571365</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3408988</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67212</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4497177</v>
      </c>
      <c r="CS36" s="622"/>
      <c r="CT36" s="622"/>
      <c r="CU36" s="622"/>
      <c r="CV36" s="622"/>
      <c r="CW36" s="622"/>
      <c r="CX36" s="622"/>
      <c r="CY36" s="623"/>
      <c r="CZ36" s="624">
        <v>13.3</v>
      </c>
      <c r="DA36" s="636"/>
      <c r="DB36" s="636"/>
      <c r="DC36" s="637"/>
      <c r="DD36" s="627">
        <v>3837552</v>
      </c>
      <c r="DE36" s="622"/>
      <c r="DF36" s="622"/>
      <c r="DG36" s="622"/>
      <c r="DH36" s="622"/>
      <c r="DI36" s="622"/>
      <c r="DJ36" s="622"/>
      <c r="DK36" s="623"/>
      <c r="DL36" s="627">
        <v>2404599</v>
      </c>
      <c r="DM36" s="622"/>
      <c r="DN36" s="622"/>
      <c r="DO36" s="622"/>
      <c r="DP36" s="622"/>
      <c r="DQ36" s="622"/>
      <c r="DR36" s="622"/>
      <c r="DS36" s="622"/>
      <c r="DT36" s="622"/>
      <c r="DU36" s="622"/>
      <c r="DV36" s="623"/>
      <c r="DW36" s="624">
        <v>12.7</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2457982</v>
      </c>
      <c r="S37" s="622"/>
      <c r="T37" s="622"/>
      <c r="U37" s="622"/>
      <c r="V37" s="622"/>
      <c r="W37" s="622"/>
      <c r="X37" s="622"/>
      <c r="Y37" s="623"/>
      <c r="Z37" s="659">
        <v>7.1</v>
      </c>
      <c r="AA37" s="659"/>
      <c r="AB37" s="659"/>
      <c r="AC37" s="659"/>
      <c r="AD37" s="660">
        <v>756</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1045809</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50933</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993427</v>
      </c>
      <c r="CS37" s="634"/>
      <c r="CT37" s="634"/>
      <c r="CU37" s="634"/>
      <c r="CV37" s="634"/>
      <c r="CW37" s="634"/>
      <c r="CX37" s="634"/>
      <c r="CY37" s="635"/>
      <c r="CZ37" s="624">
        <v>2.9</v>
      </c>
      <c r="DA37" s="636"/>
      <c r="DB37" s="636"/>
      <c r="DC37" s="637"/>
      <c r="DD37" s="627">
        <v>942523</v>
      </c>
      <c r="DE37" s="634"/>
      <c r="DF37" s="634"/>
      <c r="DG37" s="634"/>
      <c r="DH37" s="634"/>
      <c r="DI37" s="634"/>
      <c r="DJ37" s="634"/>
      <c r="DK37" s="635"/>
      <c r="DL37" s="627">
        <v>891429</v>
      </c>
      <c r="DM37" s="634"/>
      <c r="DN37" s="634"/>
      <c r="DO37" s="634"/>
      <c r="DP37" s="634"/>
      <c r="DQ37" s="634"/>
      <c r="DR37" s="634"/>
      <c r="DS37" s="634"/>
      <c r="DT37" s="634"/>
      <c r="DU37" s="634"/>
      <c r="DV37" s="635"/>
      <c r="DW37" s="624">
        <v>4.7</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2950783</v>
      </c>
      <c r="S38" s="622"/>
      <c r="T38" s="622"/>
      <c r="U38" s="622"/>
      <c r="V38" s="622"/>
      <c r="W38" s="622"/>
      <c r="X38" s="622"/>
      <c r="Y38" s="623"/>
      <c r="Z38" s="659">
        <v>8.6</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106171</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7725</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2257008</v>
      </c>
      <c r="CS38" s="622"/>
      <c r="CT38" s="622"/>
      <c r="CU38" s="622"/>
      <c r="CV38" s="622"/>
      <c r="CW38" s="622"/>
      <c r="CX38" s="622"/>
      <c r="CY38" s="623"/>
      <c r="CZ38" s="624">
        <v>6.7</v>
      </c>
      <c r="DA38" s="636"/>
      <c r="DB38" s="636"/>
      <c r="DC38" s="637"/>
      <c r="DD38" s="627">
        <v>1844530</v>
      </c>
      <c r="DE38" s="622"/>
      <c r="DF38" s="622"/>
      <c r="DG38" s="622"/>
      <c r="DH38" s="622"/>
      <c r="DI38" s="622"/>
      <c r="DJ38" s="622"/>
      <c r="DK38" s="623"/>
      <c r="DL38" s="627">
        <v>1813279</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11557</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606343</v>
      </c>
      <c r="CS39" s="634"/>
      <c r="CT39" s="634"/>
      <c r="CU39" s="634"/>
      <c r="CV39" s="634"/>
      <c r="CW39" s="634"/>
      <c r="CX39" s="634"/>
      <c r="CY39" s="635"/>
      <c r="CZ39" s="624">
        <v>1.8</v>
      </c>
      <c r="DA39" s="636"/>
      <c r="DB39" s="636"/>
      <c r="DC39" s="637"/>
      <c r="DD39" s="627">
        <v>498868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69883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112</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1748492</v>
      </c>
      <c r="CS40" s="622"/>
      <c r="CT40" s="622"/>
      <c r="CU40" s="622"/>
      <c r="CV40" s="622"/>
      <c r="CW40" s="622"/>
      <c r="CX40" s="622"/>
      <c r="CY40" s="623"/>
      <c r="CZ40" s="624">
        <v>5.2</v>
      </c>
      <c r="DA40" s="636"/>
      <c r="DB40" s="636"/>
      <c r="DC40" s="637"/>
      <c r="DD40" s="627">
        <v>1500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34415924</v>
      </c>
      <c r="S41" s="646"/>
      <c r="T41" s="646"/>
      <c r="U41" s="646"/>
      <c r="V41" s="646"/>
      <c r="W41" s="646"/>
      <c r="X41" s="646"/>
      <c r="Y41" s="649"/>
      <c r="Z41" s="650">
        <v>100</v>
      </c>
      <c r="AA41" s="650"/>
      <c r="AB41" s="650"/>
      <c r="AC41" s="650"/>
      <c r="AD41" s="651">
        <v>18820182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463622</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1793386</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362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4856726</v>
      </c>
      <c r="CS42" s="634"/>
      <c r="CT42" s="634"/>
      <c r="CU42" s="634"/>
      <c r="CV42" s="634"/>
      <c r="CW42" s="634"/>
      <c r="CX42" s="634"/>
      <c r="CY42" s="635"/>
      <c r="CZ42" s="624">
        <v>14.3</v>
      </c>
      <c r="DA42" s="636"/>
      <c r="DB42" s="636"/>
      <c r="DC42" s="637"/>
      <c r="DD42" s="627">
        <v>804437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160948</v>
      </c>
      <c r="CS43" s="634"/>
      <c r="CT43" s="634"/>
      <c r="CU43" s="634"/>
      <c r="CV43" s="634"/>
      <c r="CW43" s="634"/>
      <c r="CX43" s="634"/>
      <c r="CY43" s="635"/>
      <c r="CZ43" s="624">
        <v>0.5</v>
      </c>
      <c r="DA43" s="636"/>
      <c r="DB43" s="636"/>
      <c r="DC43" s="637"/>
      <c r="DD43" s="627">
        <v>160948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4658900</v>
      </c>
      <c r="CS44" s="622"/>
      <c r="CT44" s="622"/>
      <c r="CU44" s="622"/>
      <c r="CV44" s="622"/>
      <c r="CW44" s="622"/>
      <c r="CX44" s="622"/>
      <c r="CY44" s="623"/>
      <c r="CZ44" s="624">
        <v>13.8</v>
      </c>
      <c r="DA44" s="625"/>
      <c r="DB44" s="625"/>
      <c r="DC44" s="626"/>
      <c r="DD44" s="627">
        <v>788625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1738599</v>
      </c>
      <c r="CS45" s="634"/>
      <c r="CT45" s="634"/>
      <c r="CU45" s="634"/>
      <c r="CV45" s="634"/>
      <c r="CW45" s="634"/>
      <c r="CX45" s="634"/>
      <c r="CY45" s="635"/>
      <c r="CZ45" s="624">
        <v>5.0999999999999996</v>
      </c>
      <c r="DA45" s="636"/>
      <c r="DB45" s="636"/>
      <c r="DC45" s="637"/>
      <c r="DD45" s="627">
        <v>189006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2832824</v>
      </c>
      <c r="CS46" s="622"/>
      <c r="CT46" s="622"/>
      <c r="CU46" s="622"/>
      <c r="CV46" s="622"/>
      <c r="CW46" s="622"/>
      <c r="CX46" s="622"/>
      <c r="CY46" s="623"/>
      <c r="CZ46" s="624">
        <v>8.4</v>
      </c>
      <c r="DA46" s="625"/>
      <c r="DB46" s="625"/>
      <c r="DC46" s="626"/>
      <c r="DD46" s="627">
        <v>555842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197826</v>
      </c>
      <c r="CS47" s="634"/>
      <c r="CT47" s="634"/>
      <c r="CU47" s="634"/>
      <c r="CV47" s="634"/>
      <c r="CW47" s="634"/>
      <c r="CX47" s="634"/>
      <c r="CY47" s="635"/>
      <c r="CZ47" s="624">
        <v>0.6</v>
      </c>
      <c r="DA47" s="636"/>
      <c r="DB47" s="636"/>
      <c r="DC47" s="637"/>
      <c r="DD47" s="627">
        <v>15812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33871631</v>
      </c>
      <c r="CS49" s="606"/>
      <c r="CT49" s="606"/>
      <c r="CU49" s="606"/>
      <c r="CV49" s="606"/>
      <c r="CW49" s="606"/>
      <c r="CX49" s="606"/>
      <c r="CY49" s="607"/>
      <c r="CZ49" s="608">
        <v>100</v>
      </c>
      <c r="DA49" s="609"/>
      <c r="DB49" s="609"/>
      <c r="DC49" s="610"/>
      <c r="DD49" s="611">
        <v>21333299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YFTAahZGhjYREwkOGPZXBpbJ8Wup6yjkchIYFWOBJK4MUjdoXGdfjC92Ct+k67Z7gUa3EtXc1BCiSwEyUdm9w==" saltValue="lcHVmawIHtMo59ujXppa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34416</v>
      </c>
      <c r="R7" s="1103"/>
      <c r="S7" s="1103"/>
      <c r="T7" s="1103"/>
      <c r="U7" s="1103"/>
      <c r="V7" s="1103">
        <v>33872</v>
      </c>
      <c r="W7" s="1103"/>
      <c r="X7" s="1103"/>
      <c r="Y7" s="1103"/>
      <c r="Z7" s="1103"/>
      <c r="AA7" s="1103">
        <v>544</v>
      </c>
      <c r="AB7" s="1103"/>
      <c r="AC7" s="1103"/>
      <c r="AD7" s="1103"/>
      <c r="AE7" s="1104"/>
      <c r="AF7" s="1105">
        <v>468</v>
      </c>
      <c r="AG7" s="1106"/>
      <c r="AH7" s="1106"/>
      <c r="AI7" s="1106"/>
      <c r="AJ7" s="1107"/>
      <c r="AK7" s="1108">
        <v>625</v>
      </c>
      <c r="AL7" s="1109"/>
      <c r="AM7" s="1109"/>
      <c r="AN7" s="1109"/>
      <c r="AO7" s="1109"/>
      <c r="AP7" s="1109">
        <v>27359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24</v>
      </c>
      <c r="CI7" s="1097"/>
      <c r="CJ7" s="1097"/>
      <c r="CK7" s="1097"/>
      <c r="CL7" s="1098"/>
      <c r="CM7" s="1096">
        <v>910</v>
      </c>
      <c r="CN7" s="1097"/>
      <c r="CO7" s="1097"/>
      <c r="CP7" s="1097"/>
      <c r="CQ7" s="1098"/>
      <c r="CR7" s="1096">
        <v>5</v>
      </c>
      <c r="CS7" s="1097"/>
      <c r="CT7" s="1097"/>
      <c r="CU7" s="1097"/>
      <c r="CV7" s="1098"/>
      <c r="CW7" s="1096" t="s">
        <v>555</v>
      </c>
      <c r="CX7" s="1097"/>
      <c r="CY7" s="1097"/>
      <c r="CZ7" s="1097"/>
      <c r="DA7" s="1098"/>
      <c r="DB7" s="1096">
        <v>408</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-58</v>
      </c>
      <c r="CI8" s="990"/>
      <c r="CJ8" s="990"/>
      <c r="CK8" s="990"/>
      <c r="CL8" s="991"/>
      <c r="CM8" s="989">
        <v>63</v>
      </c>
      <c r="CN8" s="990"/>
      <c r="CO8" s="990"/>
      <c r="CP8" s="990"/>
      <c r="CQ8" s="991"/>
      <c r="CR8" s="989">
        <v>5</v>
      </c>
      <c r="CS8" s="990"/>
      <c r="CT8" s="990"/>
      <c r="CU8" s="990"/>
      <c r="CV8" s="991"/>
      <c r="CW8" s="989">
        <v>341</v>
      </c>
      <c r="CX8" s="990"/>
      <c r="CY8" s="990"/>
      <c r="CZ8" s="990"/>
      <c r="DA8" s="991"/>
      <c r="DB8" s="989" t="s">
        <v>556</v>
      </c>
      <c r="DC8" s="990"/>
      <c r="DD8" s="990"/>
      <c r="DE8" s="990"/>
      <c r="DF8" s="991"/>
      <c r="DG8" s="989" t="s">
        <v>556</v>
      </c>
      <c r="DH8" s="990"/>
      <c r="DI8" s="990"/>
      <c r="DJ8" s="990"/>
      <c r="DK8" s="991"/>
      <c r="DL8" s="989">
        <v>73</v>
      </c>
      <c r="DM8" s="990"/>
      <c r="DN8" s="990"/>
      <c r="DO8" s="990"/>
      <c r="DP8" s="991"/>
      <c r="DQ8" s="989">
        <v>66</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549</v>
      </c>
      <c r="BT9" s="993"/>
      <c r="BU9" s="993"/>
      <c r="BV9" s="993"/>
      <c r="BW9" s="993"/>
      <c r="BX9" s="993"/>
      <c r="BY9" s="993"/>
      <c r="BZ9" s="993"/>
      <c r="CA9" s="993"/>
      <c r="CB9" s="993"/>
      <c r="CC9" s="993"/>
      <c r="CD9" s="993"/>
      <c r="CE9" s="993"/>
      <c r="CF9" s="993"/>
      <c r="CG9" s="1014"/>
      <c r="CH9" s="989">
        <v>7</v>
      </c>
      <c r="CI9" s="990"/>
      <c r="CJ9" s="990"/>
      <c r="CK9" s="990"/>
      <c r="CL9" s="991"/>
      <c r="CM9" s="989">
        <v>143</v>
      </c>
      <c r="CN9" s="990"/>
      <c r="CO9" s="990"/>
      <c r="CP9" s="990"/>
      <c r="CQ9" s="991"/>
      <c r="CR9" s="989">
        <v>100</v>
      </c>
      <c r="CS9" s="990"/>
      <c r="CT9" s="990"/>
      <c r="CU9" s="990"/>
      <c r="CV9" s="991"/>
      <c r="CW9" s="989" t="s">
        <v>556</v>
      </c>
      <c r="CX9" s="990"/>
      <c r="CY9" s="990"/>
      <c r="CZ9" s="990"/>
      <c r="DA9" s="991"/>
      <c r="DB9" s="989" t="s">
        <v>556</v>
      </c>
      <c r="DC9" s="990"/>
      <c r="DD9" s="990"/>
      <c r="DE9" s="990"/>
      <c r="DF9" s="991"/>
      <c r="DG9" s="989" t="s">
        <v>556</v>
      </c>
      <c r="DH9" s="990"/>
      <c r="DI9" s="990"/>
      <c r="DJ9" s="990"/>
      <c r="DK9" s="991"/>
      <c r="DL9" s="989" t="s">
        <v>556</v>
      </c>
      <c r="DM9" s="990"/>
      <c r="DN9" s="990"/>
      <c r="DO9" s="990"/>
      <c r="DP9" s="991"/>
      <c r="DQ9" s="989" t="s">
        <v>556</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550</v>
      </c>
      <c r="BT10" s="993"/>
      <c r="BU10" s="993"/>
      <c r="BV10" s="993"/>
      <c r="BW10" s="993"/>
      <c r="BX10" s="993"/>
      <c r="BY10" s="993"/>
      <c r="BZ10" s="993"/>
      <c r="CA10" s="993"/>
      <c r="CB10" s="993"/>
      <c r="CC10" s="993"/>
      <c r="CD10" s="993"/>
      <c r="CE10" s="993"/>
      <c r="CF10" s="993"/>
      <c r="CG10" s="1014"/>
      <c r="CH10" s="989">
        <v>-1</v>
      </c>
      <c r="CI10" s="990"/>
      <c r="CJ10" s="990"/>
      <c r="CK10" s="990"/>
      <c r="CL10" s="991"/>
      <c r="CM10" s="989">
        <v>64</v>
      </c>
      <c r="CN10" s="990"/>
      <c r="CO10" s="990"/>
      <c r="CP10" s="990"/>
      <c r="CQ10" s="991"/>
      <c r="CR10" s="989">
        <v>17</v>
      </c>
      <c r="CS10" s="990"/>
      <c r="CT10" s="990"/>
      <c r="CU10" s="990"/>
      <c r="CV10" s="991"/>
      <c r="CW10" s="989">
        <v>8</v>
      </c>
      <c r="CX10" s="990"/>
      <c r="CY10" s="990"/>
      <c r="CZ10" s="990"/>
      <c r="DA10" s="991"/>
      <c r="DB10" s="989" t="s">
        <v>556</v>
      </c>
      <c r="DC10" s="990"/>
      <c r="DD10" s="990"/>
      <c r="DE10" s="990"/>
      <c r="DF10" s="991"/>
      <c r="DG10" s="989" t="s">
        <v>556</v>
      </c>
      <c r="DH10" s="990"/>
      <c r="DI10" s="990"/>
      <c r="DJ10" s="990"/>
      <c r="DK10" s="991"/>
      <c r="DL10" s="989" t="s">
        <v>556</v>
      </c>
      <c r="DM10" s="990"/>
      <c r="DN10" s="990"/>
      <c r="DO10" s="990"/>
      <c r="DP10" s="991"/>
      <c r="DQ10" s="989" t="s">
        <v>556</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551</v>
      </c>
      <c r="BT11" s="993"/>
      <c r="BU11" s="993"/>
      <c r="BV11" s="993"/>
      <c r="BW11" s="993"/>
      <c r="BX11" s="993"/>
      <c r="BY11" s="993"/>
      <c r="BZ11" s="993"/>
      <c r="CA11" s="993"/>
      <c r="CB11" s="993"/>
      <c r="CC11" s="993"/>
      <c r="CD11" s="993"/>
      <c r="CE11" s="993"/>
      <c r="CF11" s="993"/>
      <c r="CG11" s="1014"/>
      <c r="CH11" s="989">
        <v>1</v>
      </c>
      <c r="CI11" s="990"/>
      <c r="CJ11" s="990"/>
      <c r="CK11" s="990"/>
      <c r="CL11" s="991"/>
      <c r="CM11" s="989">
        <v>18</v>
      </c>
      <c r="CN11" s="990"/>
      <c r="CO11" s="990"/>
      <c r="CP11" s="990"/>
      <c r="CQ11" s="991"/>
      <c r="CR11" s="989">
        <v>5</v>
      </c>
      <c r="CS11" s="990"/>
      <c r="CT11" s="990"/>
      <c r="CU11" s="990"/>
      <c r="CV11" s="991"/>
      <c r="CW11" s="989" t="s">
        <v>556</v>
      </c>
      <c r="CX11" s="990"/>
      <c r="CY11" s="990"/>
      <c r="CZ11" s="990"/>
      <c r="DA11" s="991"/>
      <c r="DB11" s="989" t="s">
        <v>556</v>
      </c>
      <c r="DC11" s="990"/>
      <c r="DD11" s="990"/>
      <c r="DE11" s="990"/>
      <c r="DF11" s="991"/>
      <c r="DG11" s="989" t="s">
        <v>556</v>
      </c>
      <c r="DH11" s="990"/>
      <c r="DI11" s="990"/>
      <c r="DJ11" s="990"/>
      <c r="DK11" s="991"/>
      <c r="DL11" s="989" t="s">
        <v>556</v>
      </c>
      <c r="DM11" s="990"/>
      <c r="DN11" s="990"/>
      <c r="DO11" s="990"/>
      <c r="DP11" s="991"/>
      <c r="DQ11" s="989" t="s">
        <v>556</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552</v>
      </c>
      <c r="BT12" s="993"/>
      <c r="BU12" s="993"/>
      <c r="BV12" s="993"/>
      <c r="BW12" s="993"/>
      <c r="BX12" s="993"/>
      <c r="BY12" s="993"/>
      <c r="BZ12" s="993"/>
      <c r="CA12" s="993"/>
      <c r="CB12" s="993"/>
      <c r="CC12" s="993"/>
      <c r="CD12" s="993"/>
      <c r="CE12" s="993"/>
      <c r="CF12" s="993"/>
      <c r="CG12" s="1014"/>
      <c r="CH12" s="989">
        <v>-6</v>
      </c>
      <c r="CI12" s="990"/>
      <c r="CJ12" s="990"/>
      <c r="CK12" s="990"/>
      <c r="CL12" s="991"/>
      <c r="CM12" s="989">
        <v>40</v>
      </c>
      <c r="CN12" s="990"/>
      <c r="CO12" s="990"/>
      <c r="CP12" s="990"/>
      <c r="CQ12" s="991"/>
      <c r="CR12" s="989">
        <v>3</v>
      </c>
      <c r="CS12" s="990"/>
      <c r="CT12" s="990"/>
      <c r="CU12" s="990"/>
      <c r="CV12" s="991"/>
      <c r="CW12" s="989">
        <v>19</v>
      </c>
      <c r="CX12" s="990"/>
      <c r="CY12" s="990"/>
      <c r="CZ12" s="990"/>
      <c r="DA12" s="991"/>
      <c r="DB12" s="989" t="s">
        <v>556</v>
      </c>
      <c r="DC12" s="990"/>
      <c r="DD12" s="990"/>
      <c r="DE12" s="990"/>
      <c r="DF12" s="991"/>
      <c r="DG12" s="989" t="s">
        <v>556</v>
      </c>
      <c r="DH12" s="990"/>
      <c r="DI12" s="990"/>
      <c r="DJ12" s="990"/>
      <c r="DK12" s="991"/>
      <c r="DL12" s="989" t="s">
        <v>556</v>
      </c>
      <c r="DM12" s="990"/>
      <c r="DN12" s="990"/>
      <c r="DO12" s="990"/>
      <c r="DP12" s="991"/>
      <c r="DQ12" s="989" t="s">
        <v>556</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553</v>
      </c>
      <c r="BT13" s="993"/>
      <c r="BU13" s="993"/>
      <c r="BV13" s="993"/>
      <c r="BW13" s="993"/>
      <c r="BX13" s="993"/>
      <c r="BY13" s="993"/>
      <c r="BZ13" s="993"/>
      <c r="CA13" s="993"/>
      <c r="CB13" s="993"/>
      <c r="CC13" s="993"/>
      <c r="CD13" s="993"/>
      <c r="CE13" s="993"/>
      <c r="CF13" s="993"/>
      <c r="CG13" s="1014"/>
      <c r="CH13" s="989">
        <v>1</v>
      </c>
      <c r="CI13" s="990"/>
      <c r="CJ13" s="990"/>
      <c r="CK13" s="990"/>
      <c r="CL13" s="991"/>
      <c r="CM13" s="989">
        <v>64</v>
      </c>
      <c r="CN13" s="990"/>
      <c r="CO13" s="990"/>
      <c r="CP13" s="990"/>
      <c r="CQ13" s="991"/>
      <c r="CR13" s="989">
        <v>8</v>
      </c>
      <c r="CS13" s="990"/>
      <c r="CT13" s="990"/>
      <c r="CU13" s="990"/>
      <c r="CV13" s="991"/>
      <c r="CW13" s="989">
        <v>5</v>
      </c>
      <c r="CX13" s="990"/>
      <c r="CY13" s="990"/>
      <c r="CZ13" s="990"/>
      <c r="DA13" s="991"/>
      <c r="DB13" s="989" t="s">
        <v>556</v>
      </c>
      <c r="DC13" s="990"/>
      <c r="DD13" s="990"/>
      <c r="DE13" s="990"/>
      <c r="DF13" s="991"/>
      <c r="DG13" s="989" t="s">
        <v>556</v>
      </c>
      <c r="DH13" s="990"/>
      <c r="DI13" s="990"/>
      <c r="DJ13" s="990"/>
      <c r="DK13" s="991"/>
      <c r="DL13" s="989" t="s">
        <v>556</v>
      </c>
      <c r="DM13" s="990"/>
      <c r="DN13" s="990"/>
      <c r="DO13" s="990"/>
      <c r="DP13" s="991"/>
      <c r="DQ13" s="989" t="s">
        <v>556</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554</v>
      </c>
      <c r="BT14" s="993"/>
      <c r="BU14" s="993"/>
      <c r="BV14" s="993"/>
      <c r="BW14" s="993"/>
      <c r="BX14" s="993"/>
      <c r="BY14" s="993"/>
      <c r="BZ14" s="993"/>
      <c r="CA14" s="993"/>
      <c r="CB14" s="993"/>
      <c r="CC14" s="993"/>
      <c r="CD14" s="993"/>
      <c r="CE14" s="993"/>
      <c r="CF14" s="993"/>
      <c r="CG14" s="1014"/>
      <c r="CH14" s="989">
        <v>-4</v>
      </c>
      <c r="CI14" s="990"/>
      <c r="CJ14" s="990"/>
      <c r="CK14" s="990"/>
      <c r="CL14" s="991"/>
      <c r="CM14" s="989">
        <v>78</v>
      </c>
      <c r="CN14" s="990"/>
      <c r="CO14" s="990"/>
      <c r="CP14" s="990"/>
      <c r="CQ14" s="991"/>
      <c r="CR14" s="989">
        <v>5</v>
      </c>
      <c r="CS14" s="990"/>
      <c r="CT14" s="990"/>
      <c r="CU14" s="990"/>
      <c r="CV14" s="991"/>
      <c r="CW14" s="989">
        <v>50</v>
      </c>
      <c r="CX14" s="990"/>
      <c r="CY14" s="990"/>
      <c r="CZ14" s="990"/>
      <c r="DA14" s="991"/>
      <c r="DB14" s="989" t="s">
        <v>556</v>
      </c>
      <c r="DC14" s="990"/>
      <c r="DD14" s="990"/>
      <c r="DE14" s="990"/>
      <c r="DF14" s="991"/>
      <c r="DG14" s="989" t="s">
        <v>556</v>
      </c>
      <c r="DH14" s="990"/>
      <c r="DI14" s="990"/>
      <c r="DJ14" s="990"/>
      <c r="DK14" s="991"/>
      <c r="DL14" s="989">
        <v>12</v>
      </c>
      <c r="DM14" s="990"/>
      <c r="DN14" s="990"/>
      <c r="DO14" s="990"/>
      <c r="DP14" s="991"/>
      <c r="DQ14" s="989">
        <v>11</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34416</v>
      </c>
      <c r="R23" s="1061"/>
      <c r="S23" s="1061"/>
      <c r="T23" s="1061"/>
      <c r="U23" s="1061"/>
      <c r="V23" s="1061">
        <v>33872</v>
      </c>
      <c r="W23" s="1061"/>
      <c r="X23" s="1061"/>
      <c r="Y23" s="1061"/>
      <c r="Z23" s="1061"/>
      <c r="AA23" s="1061">
        <v>544</v>
      </c>
      <c r="AB23" s="1061"/>
      <c r="AC23" s="1061"/>
      <c r="AD23" s="1061"/>
      <c r="AE23" s="1068"/>
      <c r="AF23" s="1069">
        <v>468</v>
      </c>
      <c r="AG23" s="1061"/>
      <c r="AH23" s="1061"/>
      <c r="AI23" s="1061"/>
      <c r="AJ23" s="1070"/>
      <c r="AK23" s="1071"/>
      <c r="AL23" s="1072"/>
      <c r="AM23" s="1072"/>
      <c r="AN23" s="1072"/>
      <c r="AO23" s="1072"/>
      <c r="AP23" s="1061">
        <v>27359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6063</v>
      </c>
      <c r="R28" s="1051"/>
      <c r="S28" s="1051"/>
      <c r="T28" s="1051"/>
      <c r="U28" s="1051"/>
      <c r="V28" s="1051">
        <v>5996</v>
      </c>
      <c r="W28" s="1051"/>
      <c r="X28" s="1051"/>
      <c r="Y28" s="1051"/>
      <c r="Z28" s="1051"/>
      <c r="AA28" s="1051">
        <v>67</v>
      </c>
      <c r="AB28" s="1051"/>
      <c r="AC28" s="1051"/>
      <c r="AD28" s="1051"/>
      <c r="AE28" s="1052"/>
      <c r="AF28" s="1053">
        <v>67</v>
      </c>
      <c r="AG28" s="1051"/>
      <c r="AH28" s="1051"/>
      <c r="AI28" s="1051"/>
      <c r="AJ28" s="1054"/>
      <c r="AK28" s="1042">
        <v>438</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5820</v>
      </c>
      <c r="R29" s="1039"/>
      <c r="S29" s="1039"/>
      <c r="T29" s="1039"/>
      <c r="U29" s="1039"/>
      <c r="V29" s="1039">
        <v>5692</v>
      </c>
      <c r="W29" s="1039"/>
      <c r="X29" s="1039"/>
      <c r="Y29" s="1039"/>
      <c r="Z29" s="1039"/>
      <c r="AA29" s="1039">
        <v>128</v>
      </c>
      <c r="AB29" s="1039"/>
      <c r="AC29" s="1039"/>
      <c r="AD29" s="1039"/>
      <c r="AE29" s="1040"/>
      <c r="AF29" s="1035">
        <v>128</v>
      </c>
      <c r="AG29" s="1036"/>
      <c r="AH29" s="1036"/>
      <c r="AI29" s="1036"/>
      <c r="AJ29" s="1037"/>
      <c r="AK29" s="980">
        <v>923</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19</v>
      </c>
      <c r="R30" s="1039"/>
      <c r="S30" s="1039"/>
      <c r="T30" s="1039"/>
      <c r="U30" s="1039"/>
      <c r="V30" s="1039">
        <v>19</v>
      </c>
      <c r="W30" s="1039"/>
      <c r="X30" s="1039"/>
      <c r="Y30" s="1039"/>
      <c r="Z30" s="1039"/>
      <c r="AA30" s="1039" t="s">
        <v>545</v>
      </c>
      <c r="AB30" s="1039"/>
      <c r="AC30" s="1039"/>
      <c r="AD30" s="1039"/>
      <c r="AE30" s="1040"/>
      <c r="AF30" s="1035" t="s">
        <v>122</v>
      </c>
      <c r="AG30" s="1036"/>
      <c r="AH30" s="1036"/>
      <c r="AI30" s="1036"/>
      <c r="AJ30" s="1037"/>
      <c r="AK30" s="980">
        <v>15</v>
      </c>
      <c r="AL30" s="971"/>
      <c r="AM30" s="971"/>
      <c r="AN30" s="971"/>
      <c r="AO30" s="971"/>
      <c r="AP30" s="971">
        <v>1</v>
      </c>
      <c r="AQ30" s="971"/>
      <c r="AR30" s="971"/>
      <c r="AS30" s="971"/>
      <c r="AT30" s="971"/>
      <c r="AU30" s="971">
        <v>1</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1068</v>
      </c>
      <c r="R31" s="1039"/>
      <c r="S31" s="1039"/>
      <c r="T31" s="1039"/>
      <c r="U31" s="1039"/>
      <c r="V31" s="1039">
        <v>1032</v>
      </c>
      <c r="W31" s="1039"/>
      <c r="X31" s="1039"/>
      <c r="Y31" s="1039"/>
      <c r="Z31" s="1039"/>
      <c r="AA31" s="1039">
        <v>36</v>
      </c>
      <c r="AB31" s="1039"/>
      <c r="AC31" s="1039"/>
      <c r="AD31" s="1039"/>
      <c r="AE31" s="1040"/>
      <c r="AF31" s="1035">
        <v>36</v>
      </c>
      <c r="AG31" s="1036"/>
      <c r="AH31" s="1036"/>
      <c r="AI31" s="1036"/>
      <c r="AJ31" s="1037"/>
      <c r="AK31" s="980">
        <v>182</v>
      </c>
      <c r="AL31" s="971"/>
      <c r="AM31" s="971"/>
      <c r="AN31" s="971"/>
      <c r="AO31" s="971"/>
      <c r="AP31" s="971" t="s">
        <v>545</v>
      </c>
      <c r="AQ31" s="971"/>
      <c r="AR31" s="971"/>
      <c r="AS31" s="971"/>
      <c r="AT31" s="971"/>
      <c r="AU31" s="971" t="s">
        <v>545</v>
      </c>
      <c r="AV31" s="971"/>
      <c r="AW31" s="971"/>
      <c r="AX31" s="971"/>
      <c r="AY31" s="971"/>
      <c r="AZ31" s="1041" t="s">
        <v>545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391</v>
      </c>
      <c r="C32" s="1031"/>
      <c r="D32" s="1031"/>
      <c r="E32" s="1031"/>
      <c r="F32" s="1031"/>
      <c r="G32" s="1031"/>
      <c r="H32" s="1031"/>
      <c r="I32" s="1031"/>
      <c r="J32" s="1031"/>
      <c r="K32" s="1031"/>
      <c r="L32" s="1031"/>
      <c r="M32" s="1031"/>
      <c r="N32" s="1031"/>
      <c r="O32" s="1031"/>
      <c r="P32" s="1032"/>
      <c r="Q32" s="1038">
        <v>1704</v>
      </c>
      <c r="R32" s="1039"/>
      <c r="S32" s="1039"/>
      <c r="T32" s="1039"/>
      <c r="U32" s="1039"/>
      <c r="V32" s="1039">
        <v>1477</v>
      </c>
      <c r="W32" s="1039"/>
      <c r="X32" s="1039"/>
      <c r="Y32" s="1039"/>
      <c r="Z32" s="1039"/>
      <c r="AA32" s="1039">
        <v>227</v>
      </c>
      <c r="AB32" s="1039"/>
      <c r="AC32" s="1039"/>
      <c r="AD32" s="1039"/>
      <c r="AE32" s="1040"/>
      <c r="AF32" s="1035">
        <v>1959</v>
      </c>
      <c r="AG32" s="1036"/>
      <c r="AH32" s="1036"/>
      <c r="AI32" s="1036"/>
      <c r="AJ32" s="1037"/>
      <c r="AK32" s="980">
        <v>52</v>
      </c>
      <c r="AL32" s="971"/>
      <c r="AM32" s="971"/>
      <c r="AN32" s="971"/>
      <c r="AO32" s="971"/>
      <c r="AP32" s="971">
        <v>3892</v>
      </c>
      <c r="AQ32" s="971"/>
      <c r="AR32" s="971"/>
      <c r="AS32" s="971"/>
      <c r="AT32" s="971"/>
      <c r="AU32" s="971">
        <v>335</v>
      </c>
      <c r="AV32" s="971"/>
      <c r="AW32" s="971"/>
      <c r="AX32" s="971"/>
      <c r="AY32" s="971"/>
      <c r="AZ32" s="1041" t="s">
        <v>485</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3089</v>
      </c>
      <c r="R33" s="1039"/>
      <c r="S33" s="1039"/>
      <c r="T33" s="1039"/>
      <c r="U33" s="1039"/>
      <c r="V33" s="1039">
        <v>2662</v>
      </c>
      <c r="W33" s="1039"/>
      <c r="X33" s="1039"/>
      <c r="Y33" s="1039"/>
      <c r="Z33" s="1039"/>
      <c r="AA33" s="1039">
        <v>426</v>
      </c>
      <c r="AB33" s="1039"/>
      <c r="AC33" s="1039"/>
      <c r="AD33" s="1039"/>
      <c r="AE33" s="1040"/>
      <c r="AF33" s="1035">
        <v>722</v>
      </c>
      <c r="AG33" s="1036"/>
      <c r="AH33" s="1036"/>
      <c r="AI33" s="1036"/>
      <c r="AJ33" s="1037"/>
      <c r="AK33" s="980">
        <v>917</v>
      </c>
      <c r="AL33" s="971"/>
      <c r="AM33" s="971"/>
      <c r="AN33" s="971"/>
      <c r="AO33" s="971"/>
      <c r="AP33" s="971">
        <v>14836</v>
      </c>
      <c r="AQ33" s="971"/>
      <c r="AR33" s="971"/>
      <c r="AS33" s="971"/>
      <c r="AT33" s="971"/>
      <c r="AU33" s="971">
        <v>9006</v>
      </c>
      <c r="AV33" s="971"/>
      <c r="AW33" s="971"/>
      <c r="AX33" s="971"/>
      <c r="AY33" s="971"/>
      <c r="AZ33" s="1041" t="s">
        <v>485</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2911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6266</v>
      </c>
      <c r="R68" s="982"/>
      <c r="S68" s="982"/>
      <c r="T68" s="982"/>
      <c r="U68" s="982"/>
      <c r="V68" s="982">
        <v>6005</v>
      </c>
      <c r="W68" s="982"/>
      <c r="X68" s="982"/>
      <c r="Y68" s="982"/>
      <c r="Z68" s="982"/>
      <c r="AA68" s="982">
        <v>261</v>
      </c>
      <c r="AB68" s="982"/>
      <c r="AC68" s="982"/>
      <c r="AD68" s="982"/>
      <c r="AE68" s="982"/>
      <c r="AF68" s="982">
        <v>263</v>
      </c>
      <c r="AG68" s="982"/>
      <c r="AH68" s="982"/>
      <c r="AI68" s="982"/>
      <c r="AJ68" s="982"/>
      <c r="AK68" s="982">
        <v>439</v>
      </c>
      <c r="AL68" s="982"/>
      <c r="AM68" s="982"/>
      <c r="AN68" s="982"/>
      <c r="AO68" s="982"/>
      <c r="AP68" s="982">
        <v>1666</v>
      </c>
      <c r="AQ68" s="982"/>
      <c r="AR68" s="982"/>
      <c r="AS68" s="982"/>
      <c r="AT68" s="982"/>
      <c r="AU68" s="982">
        <v>258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573</v>
      </c>
      <c r="C69" s="975"/>
      <c r="D69" s="975"/>
      <c r="E69" s="975"/>
      <c r="F69" s="975"/>
      <c r="G69" s="975"/>
      <c r="H69" s="975"/>
      <c r="I69" s="975"/>
      <c r="J69" s="975"/>
      <c r="K69" s="975"/>
      <c r="L69" s="975"/>
      <c r="M69" s="975"/>
      <c r="N69" s="975"/>
      <c r="O69" s="975"/>
      <c r="P69" s="976"/>
      <c r="Q69" s="977">
        <v>27</v>
      </c>
      <c r="R69" s="971"/>
      <c r="S69" s="971"/>
      <c r="T69" s="971"/>
      <c r="U69" s="971"/>
      <c r="V69" s="971">
        <v>25</v>
      </c>
      <c r="W69" s="971"/>
      <c r="X69" s="971"/>
      <c r="Y69" s="971"/>
      <c r="Z69" s="971"/>
      <c r="AA69" s="971">
        <v>2</v>
      </c>
      <c r="AB69" s="971"/>
      <c r="AC69" s="971"/>
      <c r="AD69" s="971"/>
      <c r="AE69" s="971"/>
      <c r="AF69" s="971">
        <v>2</v>
      </c>
      <c r="AG69" s="971"/>
      <c r="AH69" s="971"/>
      <c r="AI69" s="971"/>
      <c r="AJ69" s="971"/>
      <c r="AK69" s="971" t="s">
        <v>545</v>
      </c>
      <c r="AL69" s="971"/>
      <c r="AM69" s="971"/>
      <c r="AN69" s="971"/>
      <c r="AO69" s="971"/>
      <c r="AP69" s="971" t="s">
        <v>574</v>
      </c>
      <c r="AQ69" s="971"/>
      <c r="AR69" s="971"/>
      <c r="AS69" s="971"/>
      <c r="AT69" s="971"/>
      <c r="AU69" s="971" t="s">
        <v>574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562</v>
      </c>
      <c r="C70" s="975"/>
      <c r="D70" s="975"/>
      <c r="E70" s="975"/>
      <c r="F70" s="975"/>
      <c r="G70" s="975"/>
      <c r="H70" s="975"/>
      <c r="I70" s="975"/>
      <c r="J70" s="975"/>
      <c r="K70" s="975"/>
      <c r="L70" s="975"/>
      <c r="M70" s="975"/>
      <c r="N70" s="975"/>
      <c r="O70" s="975"/>
      <c r="P70" s="976"/>
      <c r="Q70" s="977">
        <v>2224</v>
      </c>
      <c r="R70" s="971"/>
      <c r="S70" s="971"/>
      <c r="T70" s="971"/>
      <c r="U70" s="971"/>
      <c r="V70" s="971">
        <v>2162</v>
      </c>
      <c r="W70" s="971"/>
      <c r="X70" s="971"/>
      <c r="Y70" s="971"/>
      <c r="Z70" s="971"/>
      <c r="AA70" s="971">
        <v>62</v>
      </c>
      <c r="AB70" s="971"/>
      <c r="AC70" s="971"/>
      <c r="AD70" s="971"/>
      <c r="AE70" s="971"/>
      <c r="AF70" s="971">
        <v>62</v>
      </c>
      <c r="AG70" s="971"/>
      <c r="AH70" s="971"/>
      <c r="AI70" s="971"/>
      <c r="AJ70" s="971"/>
      <c r="AK70" s="971">
        <v>8</v>
      </c>
      <c r="AL70" s="971"/>
      <c r="AM70" s="971"/>
      <c r="AN70" s="971"/>
      <c r="AO70" s="971"/>
      <c r="AP70" s="971" t="s">
        <v>485</v>
      </c>
      <c r="AQ70" s="971"/>
      <c r="AR70" s="971"/>
      <c r="AS70" s="971"/>
      <c r="AT70" s="971"/>
      <c r="AU70" s="971" t="s">
        <v>485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563</v>
      </c>
      <c r="C71" s="975"/>
      <c r="D71" s="975"/>
      <c r="E71" s="975"/>
      <c r="F71" s="975"/>
      <c r="G71" s="975"/>
      <c r="H71" s="975"/>
      <c r="I71" s="975"/>
      <c r="J71" s="975"/>
      <c r="K71" s="975"/>
      <c r="L71" s="975"/>
      <c r="M71" s="975"/>
      <c r="N71" s="975"/>
      <c r="O71" s="975"/>
      <c r="P71" s="976"/>
      <c r="Q71" s="977">
        <v>301</v>
      </c>
      <c r="R71" s="971"/>
      <c r="S71" s="971"/>
      <c r="T71" s="971"/>
      <c r="U71" s="971"/>
      <c r="V71" s="971">
        <v>186</v>
      </c>
      <c r="W71" s="971"/>
      <c r="X71" s="971"/>
      <c r="Y71" s="971"/>
      <c r="Z71" s="971"/>
      <c r="AA71" s="971">
        <v>114</v>
      </c>
      <c r="AB71" s="971"/>
      <c r="AC71" s="971"/>
      <c r="AD71" s="971"/>
      <c r="AE71" s="971"/>
      <c r="AF71" s="971">
        <v>114</v>
      </c>
      <c r="AG71" s="971"/>
      <c r="AH71" s="971"/>
      <c r="AI71" s="971"/>
      <c r="AJ71" s="971"/>
      <c r="AK71" s="971" t="s">
        <v>485</v>
      </c>
      <c r="AL71" s="971"/>
      <c r="AM71" s="971"/>
      <c r="AN71" s="971"/>
      <c r="AO71" s="971"/>
      <c r="AP71" s="971" t="s">
        <v>485</v>
      </c>
      <c r="AQ71" s="971"/>
      <c r="AR71" s="971"/>
      <c r="AS71" s="971"/>
      <c r="AT71" s="971"/>
      <c r="AU71" s="971" t="s">
        <v>485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564</v>
      </c>
      <c r="C72" s="975"/>
      <c r="D72" s="975"/>
      <c r="E72" s="975"/>
      <c r="F72" s="975"/>
      <c r="G72" s="975"/>
      <c r="H72" s="975"/>
      <c r="I72" s="975"/>
      <c r="J72" s="975"/>
      <c r="K72" s="975"/>
      <c r="L72" s="975"/>
      <c r="M72" s="975"/>
      <c r="N72" s="975"/>
      <c r="O72" s="975"/>
      <c r="P72" s="976"/>
      <c r="Q72" s="977">
        <v>327377</v>
      </c>
      <c r="R72" s="971"/>
      <c r="S72" s="971"/>
      <c r="T72" s="971"/>
      <c r="U72" s="971"/>
      <c r="V72" s="971">
        <v>314849</v>
      </c>
      <c r="W72" s="971"/>
      <c r="X72" s="971"/>
      <c r="Y72" s="971"/>
      <c r="Z72" s="971"/>
      <c r="AA72" s="971">
        <v>12528</v>
      </c>
      <c r="AB72" s="971"/>
      <c r="AC72" s="971"/>
      <c r="AD72" s="971"/>
      <c r="AE72" s="971"/>
      <c r="AF72" s="971">
        <v>12528</v>
      </c>
      <c r="AG72" s="971"/>
      <c r="AH72" s="971"/>
      <c r="AI72" s="971"/>
      <c r="AJ72" s="971"/>
      <c r="AK72" s="971">
        <v>736</v>
      </c>
      <c r="AL72" s="971"/>
      <c r="AM72" s="971"/>
      <c r="AN72" s="971"/>
      <c r="AO72" s="971"/>
      <c r="AP72" s="971" t="s">
        <v>485</v>
      </c>
      <c r="AQ72" s="971"/>
      <c r="AR72" s="971"/>
      <c r="AS72" s="971"/>
      <c r="AT72" s="971"/>
      <c r="AU72" s="971" t="s">
        <v>485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565</v>
      </c>
      <c r="C73" s="975"/>
      <c r="D73" s="975"/>
      <c r="E73" s="975"/>
      <c r="F73" s="975"/>
      <c r="G73" s="975"/>
      <c r="H73" s="975"/>
      <c r="I73" s="975"/>
      <c r="J73" s="975"/>
      <c r="K73" s="975"/>
      <c r="L73" s="975"/>
      <c r="M73" s="975"/>
      <c r="N73" s="975"/>
      <c r="O73" s="975"/>
      <c r="P73" s="976"/>
      <c r="Q73" s="977">
        <v>227</v>
      </c>
      <c r="R73" s="971"/>
      <c r="S73" s="971"/>
      <c r="T73" s="971"/>
      <c r="U73" s="971"/>
      <c r="V73" s="971">
        <v>205</v>
      </c>
      <c r="W73" s="971"/>
      <c r="X73" s="971"/>
      <c r="Y73" s="971"/>
      <c r="Z73" s="971"/>
      <c r="AA73" s="971">
        <v>22</v>
      </c>
      <c r="AB73" s="971"/>
      <c r="AC73" s="971"/>
      <c r="AD73" s="971"/>
      <c r="AE73" s="971"/>
      <c r="AF73" s="971">
        <v>22</v>
      </c>
      <c r="AG73" s="971"/>
      <c r="AH73" s="971"/>
      <c r="AI73" s="971"/>
      <c r="AJ73" s="971"/>
      <c r="AK73" s="971" t="s">
        <v>485</v>
      </c>
      <c r="AL73" s="971"/>
      <c r="AM73" s="971"/>
      <c r="AN73" s="971"/>
      <c r="AO73" s="971"/>
      <c r="AP73" s="971">
        <v>39</v>
      </c>
      <c r="AQ73" s="971"/>
      <c r="AR73" s="971"/>
      <c r="AS73" s="971"/>
      <c r="AT73" s="971"/>
      <c r="AU73" s="971">
        <v>21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566</v>
      </c>
      <c r="C74" s="975"/>
      <c r="D74" s="975"/>
      <c r="E74" s="975"/>
      <c r="F74" s="975"/>
      <c r="G74" s="975"/>
      <c r="H74" s="975"/>
      <c r="I74" s="975"/>
      <c r="J74" s="975"/>
      <c r="K74" s="975"/>
      <c r="L74" s="975"/>
      <c r="M74" s="975"/>
      <c r="N74" s="975"/>
      <c r="O74" s="975"/>
      <c r="P74" s="976"/>
      <c r="Q74" s="977">
        <v>412</v>
      </c>
      <c r="R74" s="971"/>
      <c r="S74" s="971"/>
      <c r="T74" s="971"/>
      <c r="U74" s="971"/>
      <c r="V74" s="971">
        <v>385</v>
      </c>
      <c r="W74" s="971"/>
      <c r="X74" s="971"/>
      <c r="Y74" s="971"/>
      <c r="Z74" s="971"/>
      <c r="AA74" s="971">
        <v>27</v>
      </c>
      <c r="AB74" s="971"/>
      <c r="AC74" s="971"/>
      <c r="AD74" s="971"/>
      <c r="AE74" s="971"/>
      <c r="AF74" s="971">
        <v>27</v>
      </c>
      <c r="AG74" s="971"/>
      <c r="AH74" s="971"/>
      <c r="AI74" s="971"/>
      <c r="AJ74" s="971"/>
      <c r="AK74" s="971">
        <v>10</v>
      </c>
      <c r="AL74" s="971"/>
      <c r="AM74" s="971"/>
      <c r="AN74" s="971"/>
      <c r="AO74" s="971"/>
      <c r="AP74" s="971">
        <v>192</v>
      </c>
      <c r="AQ74" s="971"/>
      <c r="AR74" s="971"/>
      <c r="AS74" s="971"/>
      <c r="AT74" s="971"/>
      <c r="AU74" s="971">
        <v>29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567</v>
      </c>
      <c r="C75" s="975"/>
      <c r="D75" s="975"/>
      <c r="E75" s="975"/>
      <c r="F75" s="975"/>
      <c r="G75" s="975"/>
      <c r="H75" s="975"/>
      <c r="I75" s="975"/>
      <c r="J75" s="975"/>
      <c r="K75" s="975"/>
      <c r="L75" s="975"/>
      <c r="M75" s="975"/>
      <c r="N75" s="975"/>
      <c r="O75" s="975"/>
      <c r="P75" s="976"/>
      <c r="Q75" s="978">
        <v>129</v>
      </c>
      <c r="R75" s="979"/>
      <c r="S75" s="979"/>
      <c r="T75" s="979"/>
      <c r="U75" s="980"/>
      <c r="V75" s="981">
        <v>105</v>
      </c>
      <c r="W75" s="979"/>
      <c r="X75" s="979"/>
      <c r="Y75" s="979"/>
      <c r="Z75" s="980"/>
      <c r="AA75" s="981">
        <v>23</v>
      </c>
      <c r="AB75" s="979"/>
      <c r="AC75" s="979"/>
      <c r="AD75" s="979"/>
      <c r="AE75" s="980"/>
      <c r="AF75" s="981">
        <v>23</v>
      </c>
      <c r="AG75" s="979"/>
      <c r="AH75" s="979"/>
      <c r="AI75" s="979"/>
      <c r="AJ75" s="980"/>
      <c r="AK75" s="981" t="s">
        <v>485</v>
      </c>
      <c r="AL75" s="979"/>
      <c r="AM75" s="979"/>
      <c r="AN75" s="979"/>
      <c r="AO75" s="980"/>
      <c r="AP75" s="981">
        <v>68</v>
      </c>
      <c r="AQ75" s="979"/>
      <c r="AR75" s="979"/>
      <c r="AS75" s="979"/>
      <c r="AT75" s="980"/>
      <c r="AU75" s="981">
        <v>34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568</v>
      </c>
      <c r="C76" s="975"/>
      <c r="D76" s="975"/>
      <c r="E76" s="975"/>
      <c r="F76" s="975"/>
      <c r="G76" s="975"/>
      <c r="H76" s="975"/>
      <c r="I76" s="975"/>
      <c r="J76" s="975"/>
      <c r="K76" s="975"/>
      <c r="L76" s="975"/>
      <c r="M76" s="975"/>
      <c r="N76" s="975"/>
      <c r="O76" s="975"/>
      <c r="P76" s="976"/>
      <c r="Q76" s="978">
        <v>4380</v>
      </c>
      <c r="R76" s="979"/>
      <c r="S76" s="979"/>
      <c r="T76" s="979"/>
      <c r="U76" s="980"/>
      <c r="V76" s="981">
        <v>4243</v>
      </c>
      <c r="W76" s="979"/>
      <c r="X76" s="979"/>
      <c r="Y76" s="979"/>
      <c r="Z76" s="980"/>
      <c r="AA76" s="981">
        <v>138</v>
      </c>
      <c r="AB76" s="979"/>
      <c r="AC76" s="979"/>
      <c r="AD76" s="979"/>
      <c r="AE76" s="980"/>
      <c r="AF76" s="981">
        <v>138</v>
      </c>
      <c r="AG76" s="979"/>
      <c r="AH76" s="979"/>
      <c r="AI76" s="979"/>
      <c r="AJ76" s="980"/>
      <c r="AK76" s="981">
        <v>311</v>
      </c>
      <c r="AL76" s="979"/>
      <c r="AM76" s="979"/>
      <c r="AN76" s="979"/>
      <c r="AO76" s="980"/>
      <c r="AP76" s="981">
        <v>10</v>
      </c>
      <c r="AQ76" s="979"/>
      <c r="AR76" s="979"/>
      <c r="AS76" s="979"/>
      <c r="AT76" s="980"/>
      <c r="AU76" s="981">
        <v>2</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569</v>
      </c>
      <c r="C77" s="975"/>
      <c r="D77" s="975"/>
      <c r="E77" s="975"/>
      <c r="F77" s="975"/>
      <c r="G77" s="975"/>
      <c r="H77" s="975"/>
      <c r="I77" s="975"/>
      <c r="J77" s="975"/>
      <c r="K77" s="975"/>
      <c r="L77" s="975"/>
      <c r="M77" s="975"/>
      <c r="N77" s="975"/>
      <c r="O77" s="975"/>
      <c r="P77" s="976"/>
      <c r="Q77" s="978">
        <v>2705</v>
      </c>
      <c r="R77" s="979"/>
      <c r="S77" s="979"/>
      <c r="T77" s="979"/>
      <c r="U77" s="980"/>
      <c r="V77" s="981">
        <v>2638</v>
      </c>
      <c r="W77" s="979"/>
      <c r="X77" s="979"/>
      <c r="Y77" s="979"/>
      <c r="Z77" s="980"/>
      <c r="AA77" s="981">
        <v>67</v>
      </c>
      <c r="AB77" s="979"/>
      <c r="AC77" s="979"/>
      <c r="AD77" s="979"/>
      <c r="AE77" s="980"/>
      <c r="AF77" s="981">
        <v>67</v>
      </c>
      <c r="AG77" s="979"/>
      <c r="AH77" s="979"/>
      <c r="AI77" s="979"/>
      <c r="AJ77" s="980"/>
      <c r="AK77" s="981">
        <v>248</v>
      </c>
      <c r="AL77" s="979"/>
      <c r="AM77" s="979"/>
      <c r="AN77" s="979"/>
      <c r="AO77" s="980"/>
      <c r="AP77" s="981">
        <v>1548</v>
      </c>
      <c r="AQ77" s="979"/>
      <c r="AR77" s="979"/>
      <c r="AS77" s="979"/>
      <c r="AT77" s="980"/>
      <c r="AU77" s="981">
        <v>170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570</v>
      </c>
      <c r="C78" s="975"/>
      <c r="D78" s="975"/>
      <c r="E78" s="975"/>
      <c r="F78" s="975"/>
      <c r="G78" s="975"/>
      <c r="H78" s="975"/>
      <c r="I78" s="975"/>
      <c r="J78" s="975"/>
      <c r="K78" s="975"/>
      <c r="L78" s="975"/>
      <c r="M78" s="975"/>
      <c r="N78" s="975"/>
      <c r="O78" s="975"/>
      <c r="P78" s="976"/>
      <c r="Q78" s="977">
        <v>237</v>
      </c>
      <c r="R78" s="971"/>
      <c r="S78" s="971"/>
      <c r="T78" s="971"/>
      <c r="U78" s="971"/>
      <c r="V78" s="971">
        <v>237</v>
      </c>
      <c r="W78" s="971"/>
      <c r="X78" s="971"/>
      <c r="Y78" s="971"/>
      <c r="Z78" s="971"/>
      <c r="AA78" s="971" t="s">
        <v>545</v>
      </c>
      <c r="AB78" s="971"/>
      <c r="AC78" s="971"/>
      <c r="AD78" s="971"/>
      <c r="AE78" s="971"/>
      <c r="AF78" s="971" t="s">
        <v>485</v>
      </c>
      <c r="AG78" s="971"/>
      <c r="AH78" s="971"/>
      <c r="AI78" s="971"/>
      <c r="AJ78" s="971"/>
      <c r="AK78" s="971" t="s">
        <v>485</v>
      </c>
      <c r="AL78" s="971"/>
      <c r="AM78" s="971"/>
      <c r="AN78" s="971"/>
      <c r="AO78" s="971"/>
      <c r="AP78" s="971" t="s">
        <v>485</v>
      </c>
      <c r="AQ78" s="971"/>
      <c r="AR78" s="971"/>
      <c r="AS78" s="971"/>
      <c r="AT78" s="971"/>
      <c r="AU78" s="971" t="s">
        <v>485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571</v>
      </c>
      <c r="C79" s="975"/>
      <c r="D79" s="975"/>
      <c r="E79" s="975"/>
      <c r="F79" s="975"/>
      <c r="G79" s="975"/>
      <c r="H79" s="975"/>
      <c r="I79" s="975"/>
      <c r="J79" s="975"/>
      <c r="K79" s="975"/>
      <c r="L79" s="975"/>
      <c r="M79" s="975"/>
      <c r="N79" s="975"/>
      <c r="O79" s="975"/>
      <c r="P79" s="976"/>
      <c r="Q79" s="977">
        <v>407</v>
      </c>
      <c r="R79" s="971"/>
      <c r="S79" s="971"/>
      <c r="T79" s="971"/>
      <c r="U79" s="971"/>
      <c r="V79" s="971">
        <v>173</v>
      </c>
      <c r="W79" s="971"/>
      <c r="X79" s="971"/>
      <c r="Y79" s="971"/>
      <c r="Z79" s="971"/>
      <c r="AA79" s="971">
        <v>234</v>
      </c>
      <c r="AB79" s="971"/>
      <c r="AC79" s="971"/>
      <c r="AD79" s="971"/>
      <c r="AE79" s="971"/>
      <c r="AF79" s="971">
        <v>234</v>
      </c>
      <c r="AG79" s="971"/>
      <c r="AH79" s="971"/>
      <c r="AI79" s="971"/>
      <c r="AJ79" s="971"/>
      <c r="AK79" s="971">
        <v>2</v>
      </c>
      <c r="AL79" s="971"/>
      <c r="AM79" s="971"/>
      <c r="AN79" s="971"/>
      <c r="AO79" s="971"/>
      <c r="AP79" s="971" t="s">
        <v>485</v>
      </c>
      <c r="AQ79" s="971"/>
      <c r="AR79" s="971"/>
      <c r="AS79" s="971"/>
      <c r="AT79" s="971"/>
      <c r="AU79" s="971" t="s">
        <v>485</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572</v>
      </c>
      <c r="C80" s="975"/>
      <c r="D80" s="975"/>
      <c r="E80" s="975"/>
      <c r="F80" s="975"/>
      <c r="G80" s="975"/>
      <c r="H80" s="975"/>
      <c r="I80" s="975"/>
      <c r="J80" s="975"/>
      <c r="K80" s="975"/>
      <c r="L80" s="975"/>
      <c r="M80" s="975"/>
      <c r="N80" s="975"/>
      <c r="O80" s="975"/>
      <c r="P80" s="976"/>
      <c r="Q80" s="977">
        <v>203</v>
      </c>
      <c r="R80" s="971"/>
      <c r="S80" s="971"/>
      <c r="T80" s="971"/>
      <c r="U80" s="971"/>
      <c r="V80" s="971">
        <v>198</v>
      </c>
      <c r="W80" s="971"/>
      <c r="X80" s="971"/>
      <c r="Y80" s="971"/>
      <c r="Z80" s="971"/>
      <c r="AA80" s="971">
        <v>5</v>
      </c>
      <c r="AB80" s="971"/>
      <c r="AC80" s="971"/>
      <c r="AD80" s="971"/>
      <c r="AE80" s="971"/>
      <c r="AF80" s="971">
        <v>5</v>
      </c>
      <c r="AG80" s="971"/>
      <c r="AH80" s="971"/>
      <c r="AI80" s="971"/>
      <c r="AJ80" s="971"/>
      <c r="AK80" s="971">
        <v>6</v>
      </c>
      <c r="AL80" s="971"/>
      <c r="AM80" s="971"/>
      <c r="AN80" s="971"/>
      <c r="AO80" s="971"/>
      <c r="AP80" s="971" t="s">
        <v>485</v>
      </c>
      <c r="AQ80" s="971"/>
      <c r="AR80" s="971"/>
      <c r="AS80" s="971"/>
      <c r="AT80" s="971"/>
      <c r="AU80" s="971" t="s">
        <v>485</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2968407</v>
      </c>
      <c r="AB110" s="889"/>
      <c r="AC110" s="889"/>
      <c r="AD110" s="889"/>
      <c r="AE110" s="890"/>
      <c r="AF110" s="891">
        <v>3114020</v>
      </c>
      <c r="AG110" s="889"/>
      <c r="AH110" s="889"/>
      <c r="AI110" s="889"/>
      <c r="AJ110" s="890"/>
      <c r="AK110" s="891">
        <v>3150803</v>
      </c>
      <c r="AL110" s="889"/>
      <c r="AM110" s="889"/>
      <c r="AN110" s="889"/>
      <c r="AO110" s="890"/>
      <c r="AP110" s="892">
        <v>19.8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28578499</v>
      </c>
      <c r="BR110" s="842"/>
      <c r="BS110" s="842"/>
      <c r="BT110" s="842"/>
      <c r="BU110" s="842"/>
      <c r="BV110" s="842">
        <v>27475420</v>
      </c>
      <c r="BW110" s="842"/>
      <c r="BX110" s="842"/>
      <c r="BY110" s="842"/>
      <c r="BZ110" s="842"/>
      <c r="CA110" s="842">
        <v>27358631</v>
      </c>
      <c r="CB110" s="842"/>
      <c r="CC110" s="842"/>
      <c r="CD110" s="842"/>
      <c r="CE110" s="842"/>
      <c r="CF110" s="866">
        <v>171.9</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264847</v>
      </c>
      <c r="BR111" s="817"/>
      <c r="BS111" s="817"/>
      <c r="BT111" s="817"/>
      <c r="BU111" s="817"/>
      <c r="BV111" s="817">
        <v>241126</v>
      </c>
      <c r="BW111" s="817"/>
      <c r="BX111" s="817"/>
      <c r="BY111" s="817"/>
      <c r="BZ111" s="817"/>
      <c r="CA111" s="817">
        <v>77103</v>
      </c>
      <c r="CB111" s="817"/>
      <c r="CC111" s="817"/>
      <c r="CD111" s="817"/>
      <c r="CE111" s="817"/>
      <c r="CF111" s="875">
        <v>0.5</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9458797</v>
      </c>
      <c r="BR112" s="817"/>
      <c r="BS112" s="817"/>
      <c r="BT112" s="817"/>
      <c r="BU112" s="817"/>
      <c r="BV112" s="817">
        <v>9757033</v>
      </c>
      <c r="BW112" s="817"/>
      <c r="BX112" s="817"/>
      <c r="BY112" s="817"/>
      <c r="BZ112" s="817"/>
      <c r="CA112" s="817">
        <v>9341297</v>
      </c>
      <c r="CB112" s="817"/>
      <c r="CC112" s="817"/>
      <c r="CD112" s="817"/>
      <c r="CE112" s="817"/>
      <c r="CF112" s="875">
        <v>58.7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1078577</v>
      </c>
      <c r="AB113" s="919"/>
      <c r="AC113" s="919"/>
      <c r="AD113" s="919"/>
      <c r="AE113" s="920"/>
      <c r="AF113" s="921">
        <v>1071372</v>
      </c>
      <c r="AG113" s="919"/>
      <c r="AH113" s="919"/>
      <c r="AI113" s="919"/>
      <c r="AJ113" s="920"/>
      <c r="AK113" s="921">
        <v>1078702</v>
      </c>
      <c r="AL113" s="919"/>
      <c r="AM113" s="919"/>
      <c r="AN113" s="919"/>
      <c r="AO113" s="920"/>
      <c r="AP113" s="922">
        <v>6.8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361498</v>
      </c>
      <c r="BR113" s="817"/>
      <c r="BS113" s="817"/>
      <c r="BT113" s="817"/>
      <c r="BU113" s="817"/>
      <c r="BV113" s="817">
        <v>352915</v>
      </c>
      <c r="BW113" s="817"/>
      <c r="BX113" s="817"/>
      <c r="BY113" s="817"/>
      <c r="BZ113" s="817"/>
      <c r="CA113" s="817">
        <v>532134</v>
      </c>
      <c r="CB113" s="817"/>
      <c r="CC113" s="817"/>
      <c r="CD113" s="817"/>
      <c r="CE113" s="817"/>
      <c r="CF113" s="875">
        <v>3.3</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72432</v>
      </c>
      <c r="AB114" s="780"/>
      <c r="AC114" s="780"/>
      <c r="AD114" s="780"/>
      <c r="AE114" s="781"/>
      <c r="AF114" s="782">
        <v>60857</v>
      </c>
      <c r="AG114" s="780"/>
      <c r="AH114" s="780"/>
      <c r="AI114" s="780"/>
      <c r="AJ114" s="781"/>
      <c r="AK114" s="782">
        <v>53549</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3303330</v>
      </c>
      <c r="BR114" s="817"/>
      <c r="BS114" s="817"/>
      <c r="BT114" s="817"/>
      <c r="BU114" s="817"/>
      <c r="BV114" s="817">
        <v>3401828</v>
      </c>
      <c r="BW114" s="817"/>
      <c r="BX114" s="817"/>
      <c r="BY114" s="817"/>
      <c r="BZ114" s="817"/>
      <c r="CA114" s="817">
        <v>3407262</v>
      </c>
      <c r="CB114" s="817"/>
      <c r="CC114" s="817"/>
      <c r="CD114" s="817"/>
      <c r="CE114" s="817"/>
      <c r="CF114" s="875">
        <v>21.4</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30391</v>
      </c>
      <c r="AB115" s="919"/>
      <c r="AC115" s="919"/>
      <c r="AD115" s="919"/>
      <c r="AE115" s="920"/>
      <c r="AF115" s="921">
        <v>24722</v>
      </c>
      <c r="AG115" s="919"/>
      <c r="AH115" s="919"/>
      <c r="AI115" s="919"/>
      <c r="AJ115" s="920"/>
      <c r="AK115" s="921">
        <v>21227</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v>96273</v>
      </c>
      <c r="BR115" s="817"/>
      <c r="BS115" s="817"/>
      <c r="BT115" s="817"/>
      <c r="BU115" s="817"/>
      <c r="BV115" s="817">
        <v>99259</v>
      </c>
      <c r="BW115" s="817"/>
      <c r="BX115" s="817"/>
      <c r="BY115" s="817"/>
      <c r="BZ115" s="817"/>
      <c r="CA115" s="817">
        <v>76442</v>
      </c>
      <c r="CB115" s="817"/>
      <c r="CC115" s="817"/>
      <c r="CD115" s="817"/>
      <c r="CE115" s="817"/>
      <c r="CF115" s="875">
        <v>0.5</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145275</v>
      </c>
      <c r="DH115" s="780"/>
      <c r="DI115" s="780"/>
      <c r="DJ115" s="780"/>
      <c r="DK115" s="781"/>
      <c r="DL115" s="782">
        <v>145275</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4149807</v>
      </c>
      <c r="AB117" s="903"/>
      <c r="AC117" s="903"/>
      <c r="AD117" s="903"/>
      <c r="AE117" s="904"/>
      <c r="AF117" s="905">
        <v>4270971</v>
      </c>
      <c r="AG117" s="903"/>
      <c r="AH117" s="903"/>
      <c r="AI117" s="903"/>
      <c r="AJ117" s="904"/>
      <c r="AK117" s="905">
        <v>4304281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440</v>
      </c>
      <c r="BP119" s="878"/>
      <c r="BQ119" s="879">
        <v>42063244</v>
      </c>
      <c r="BR119" s="845"/>
      <c r="BS119" s="845"/>
      <c r="BT119" s="845"/>
      <c r="BU119" s="845"/>
      <c r="BV119" s="845">
        <v>41327581</v>
      </c>
      <c r="BW119" s="845"/>
      <c r="BX119" s="845"/>
      <c r="BY119" s="845"/>
      <c r="BZ119" s="845"/>
      <c r="CA119" s="845">
        <v>40792869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119572</v>
      </c>
      <c r="DH119" s="764"/>
      <c r="DI119" s="764"/>
      <c r="DJ119" s="764"/>
      <c r="DK119" s="765"/>
      <c r="DL119" s="766">
        <v>95851</v>
      </c>
      <c r="DM119" s="764"/>
      <c r="DN119" s="764"/>
      <c r="DO119" s="764"/>
      <c r="DP119" s="765"/>
      <c r="DQ119" s="766">
        <v>77103</v>
      </c>
      <c r="DR119" s="764"/>
      <c r="DS119" s="764"/>
      <c r="DT119" s="764"/>
      <c r="DU119" s="765"/>
      <c r="DV119" s="848">
        <v>0.5</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8074459</v>
      </c>
      <c r="BR120" s="842"/>
      <c r="BS120" s="842"/>
      <c r="BT120" s="842"/>
      <c r="BU120" s="842"/>
      <c r="BV120" s="842">
        <v>8365512</v>
      </c>
      <c r="BW120" s="842"/>
      <c r="BX120" s="842"/>
      <c r="BY120" s="842"/>
      <c r="BZ120" s="842"/>
      <c r="CA120" s="842">
        <v>8533194</v>
      </c>
      <c r="CB120" s="842"/>
      <c r="CC120" s="842"/>
      <c r="CD120" s="842"/>
      <c r="CE120" s="842"/>
      <c r="CF120" s="866">
        <v>53.6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8018825</v>
      </c>
      <c r="DH120" s="842"/>
      <c r="DI120" s="842"/>
      <c r="DJ120" s="842"/>
      <c r="DK120" s="842"/>
      <c r="DL120" s="842">
        <v>8422516</v>
      </c>
      <c r="DM120" s="842"/>
      <c r="DN120" s="842"/>
      <c r="DO120" s="842"/>
      <c r="DP120" s="842"/>
      <c r="DQ120" s="842">
        <v>9005706</v>
      </c>
      <c r="DR120" s="842"/>
      <c r="DS120" s="842"/>
      <c r="DT120" s="842"/>
      <c r="DU120" s="842"/>
      <c r="DV120" s="843">
        <v>56.6</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4305319</v>
      </c>
      <c r="BR121" s="817"/>
      <c r="BS121" s="817"/>
      <c r="BT121" s="817"/>
      <c r="BU121" s="817"/>
      <c r="BV121" s="817">
        <v>4018793</v>
      </c>
      <c r="BW121" s="817"/>
      <c r="BX121" s="817"/>
      <c r="BY121" s="817"/>
      <c r="BZ121" s="817"/>
      <c r="CA121" s="817">
        <v>3978765</v>
      </c>
      <c r="CB121" s="817"/>
      <c r="CC121" s="817"/>
      <c r="CD121" s="817"/>
      <c r="CE121" s="817"/>
      <c r="CF121" s="875">
        <v>25</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360338</v>
      </c>
      <c r="DH121" s="817"/>
      <c r="DI121" s="817"/>
      <c r="DJ121" s="817"/>
      <c r="DK121" s="817"/>
      <c r="DL121" s="817">
        <v>338091</v>
      </c>
      <c r="DM121" s="817"/>
      <c r="DN121" s="817"/>
      <c r="DO121" s="817"/>
      <c r="DP121" s="817"/>
      <c r="DQ121" s="817">
        <v>334727</v>
      </c>
      <c r="DR121" s="817"/>
      <c r="DS121" s="817"/>
      <c r="DT121" s="817"/>
      <c r="DU121" s="817"/>
      <c r="DV121" s="794">
        <v>2.1</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29040535</v>
      </c>
      <c r="BR122" s="845"/>
      <c r="BS122" s="845"/>
      <c r="BT122" s="845"/>
      <c r="BU122" s="845"/>
      <c r="BV122" s="845">
        <v>27731581</v>
      </c>
      <c r="BW122" s="845"/>
      <c r="BX122" s="845"/>
      <c r="BY122" s="845"/>
      <c r="BZ122" s="845"/>
      <c r="CA122" s="845">
        <v>26912859</v>
      </c>
      <c r="CB122" s="845"/>
      <c r="CC122" s="845"/>
      <c r="CD122" s="845"/>
      <c r="CE122" s="845"/>
      <c r="CF122" s="846">
        <v>169.1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v>3216</v>
      </c>
      <c r="DH122" s="817"/>
      <c r="DI122" s="817"/>
      <c r="DJ122" s="817"/>
      <c r="DK122" s="817"/>
      <c r="DL122" s="817">
        <v>1554</v>
      </c>
      <c r="DM122" s="817"/>
      <c r="DN122" s="817"/>
      <c r="DO122" s="817"/>
      <c r="DP122" s="817"/>
      <c r="DQ122" s="817">
        <v>864</v>
      </c>
      <c r="DR122" s="817"/>
      <c r="DS122" s="817"/>
      <c r="DT122" s="817"/>
      <c r="DU122" s="817"/>
      <c r="DV122" s="794">
        <v>0</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448</v>
      </c>
      <c r="BP123" s="878"/>
      <c r="BQ123" s="832">
        <v>41420313</v>
      </c>
      <c r="BR123" s="833"/>
      <c r="BS123" s="833"/>
      <c r="BT123" s="833"/>
      <c r="BU123" s="833"/>
      <c r="BV123" s="833">
        <v>40115886</v>
      </c>
      <c r="BW123" s="833"/>
      <c r="BX123" s="833"/>
      <c r="BY123" s="833"/>
      <c r="BZ123" s="833"/>
      <c r="CA123" s="833">
        <v>39424818</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4.2</v>
      </c>
      <c r="BR124" s="831"/>
      <c r="BS124" s="831"/>
      <c r="BT124" s="831"/>
      <c r="BU124" s="831"/>
      <c r="BV124" s="831">
        <v>7.8</v>
      </c>
      <c r="BW124" s="831"/>
      <c r="BX124" s="831"/>
      <c r="BY124" s="831"/>
      <c r="BZ124" s="831"/>
      <c r="CA124" s="831">
        <v>8.5</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1076418</v>
      </c>
      <c r="DH124" s="764"/>
      <c r="DI124" s="764"/>
      <c r="DJ124" s="764"/>
      <c r="DK124" s="765"/>
      <c r="DL124" s="766">
        <v>994872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29077</v>
      </c>
      <c r="AB126" s="780"/>
      <c r="AC126" s="780"/>
      <c r="AD126" s="780"/>
      <c r="AE126" s="781"/>
      <c r="AF126" s="782">
        <v>23722</v>
      </c>
      <c r="AG126" s="780"/>
      <c r="AH126" s="780"/>
      <c r="AI126" s="780"/>
      <c r="AJ126" s="781"/>
      <c r="AK126" s="782">
        <v>20441</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1314</v>
      </c>
      <c r="AB127" s="780"/>
      <c r="AC127" s="780"/>
      <c r="AD127" s="780"/>
      <c r="AE127" s="781"/>
      <c r="AF127" s="782">
        <v>1000</v>
      </c>
      <c r="AG127" s="780"/>
      <c r="AH127" s="780"/>
      <c r="AI127" s="780"/>
      <c r="AJ127" s="781"/>
      <c r="AK127" s="782">
        <v>786</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444641</v>
      </c>
      <c r="AB128" s="801"/>
      <c r="AC128" s="801"/>
      <c r="AD128" s="801"/>
      <c r="AE128" s="802"/>
      <c r="AF128" s="803">
        <v>432152</v>
      </c>
      <c r="AG128" s="801"/>
      <c r="AH128" s="801"/>
      <c r="AI128" s="801"/>
      <c r="AJ128" s="802"/>
      <c r="AK128" s="803">
        <v>473246</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12.57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v>96273</v>
      </c>
      <c r="DH128" s="791"/>
      <c r="DI128" s="791"/>
      <c r="DJ128" s="791"/>
      <c r="DK128" s="791"/>
      <c r="DL128" s="791">
        <v>99259</v>
      </c>
      <c r="DM128" s="791"/>
      <c r="DN128" s="791"/>
      <c r="DO128" s="791"/>
      <c r="DP128" s="791"/>
      <c r="DQ128" s="791">
        <v>76442</v>
      </c>
      <c r="DR128" s="791"/>
      <c r="DS128" s="791"/>
      <c r="DT128" s="791"/>
      <c r="DU128" s="791"/>
      <c r="DV128" s="792">
        <v>0.5</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17814732</v>
      </c>
      <c r="AB129" s="780"/>
      <c r="AC129" s="780"/>
      <c r="AD129" s="780"/>
      <c r="AE129" s="781"/>
      <c r="AF129" s="782">
        <v>18091110</v>
      </c>
      <c r="AG129" s="780"/>
      <c r="AH129" s="780"/>
      <c r="AI129" s="780"/>
      <c r="AJ129" s="781"/>
      <c r="AK129" s="782">
        <v>18441138</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17.57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2642133</v>
      </c>
      <c r="AB130" s="780"/>
      <c r="AC130" s="780"/>
      <c r="AD130" s="780"/>
      <c r="AE130" s="781"/>
      <c r="AF130" s="782">
        <v>2610940</v>
      </c>
      <c r="AG130" s="780"/>
      <c r="AH130" s="780"/>
      <c r="AI130" s="780"/>
      <c r="AJ130" s="781"/>
      <c r="AK130" s="782">
        <v>2529038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15172599</v>
      </c>
      <c r="AB131" s="764"/>
      <c r="AC131" s="764"/>
      <c r="AD131" s="764"/>
      <c r="AE131" s="765"/>
      <c r="AF131" s="766">
        <v>15480170</v>
      </c>
      <c r="AG131" s="764"/>
      <c r="AH131" s="764"/>
      <c r="AI131" s="764"/>
      <c r="AJ131" s="765"/>
      <c r="AK131" s="766">
        <v>15912100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8.5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7.006268339</v>
      </c>
      <c r="AB132" s="745"/>
      <c r="AC132" s="745"/>
      <c r="AD132" s="745"/>
      <c r="AE132" s="746"/>
      <c r="AF132" s="747">
        <v>7.9319477760000003</v>
      </c>
      <c r="AG132" s="745"/>
      <c r="AH132" s="745"/>
      <c r="AI132" s="745"/>
      <c r="AJ132" s="746"/>
      <c r="AK132" s="747">
        <v>8.1824334939999996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6.8</v>
      </c>
      <c r="AB133" s="724"/>
      <c r="AC133" s="724"/>
      <c r="AD133" s="724"/>
      <c r="AE133" s="725"/>
      <c r="AF133" s="723">
        <v>7.2</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N+KizIEOFun+/N9QyixqsJnjIZ8IjOgQuQ7fzOUgUaUEgE+CsYJhDs8oMGEg3lQgGiyBvdJaeLwmFwAWk/40g==" saltValue="afLb2pV0vOtwOIsf6lnd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jgMVG5SJjGZqPSRroFvb6jr1nbUhi6FUKW2vji6PYS3nNNWbufHSLdGPfs+bJ2XHrG7KcbDwm/odQSqOgg3CCA==" saltValue="bfQ+H5qNEKTTL9UTDY1VaQ==" spinCount="100000" sheet="1" objects="1" scenarios="1"/>
  <dataConsolidate/>
  <phoneticPr fontId="2"/>
  <printOptions horizontalCentered="1" verticalCentered="1"/>
  <pageMargins left="0" right="0" top="0" bottom="0" header="0" footer="0"/>
  <pageSetup paperSize="9" scale="45" orientation="landscape" horizontalDpi="4294967293" vertic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8JYV3SE+aw8gO29rJyqkGTFUYSnfPNu+idYzsp/4HI0CjaqEu8OvSQWfDmgGF5AKWEsyypj0eu9Hun2sccg==" saltValue="Qx0rwxCcqX1rEKX7xOC/BQ==" spinCount="100000" sheet="1" objects="1" scenarios="1"/>
  <dataConsolidate/>
  <phoneticPr fontId="2"/>
  <printOptions horizontalCentered="1" verticalCentered="1"/>
  <pageMargins left="0" right="0" top="0" bottom="0" header="0" footer="0"/>
  <pageSetup paperSize="9" scale="49" orientation="landscape" horizontalDpi="4294967294" verticalDpi="4294967294"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6148713</v>
      </c>
      <c r="AP9" s="269">
        <v>94298</v>
      </c>
      <c r="AQ9" s="270">
        <v>80646</v>
      </c>
      <c r="AR9" s="271">
        <v>16.899999999999999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636805</v>
      </c>
      <c r="AP10" s="272">
        <v>9766</v>
      </c>
      <c r="AQ10" s="273">
        <v>6637</v>
      </c>
      <c r="AR10" s="274">
        <v>47.1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1119</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v>8</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215178</v>
      </c>
      <c r="AP13" s="272">
        <v>3300</v>
      </c>
      <c r="AQ13" s="273">
        <v>2502</v>
      </c>
      <c r="AR13" s="274">
        <v>31.9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160948</v>
      </c>
      <c r="AP14" s="272">
        <v>2468</v>
      </c>
      <c r="AQ14" s="273">
        <v>1863</v>
      </c>
      <c r="AR14" s="274">
        <v>32.5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-328796</v>
      </c>
      <c r="AP15" s="272">
        <v>-5042</v>
      </c>
      <c r="AQ15" s="273">
        <v>-4800</v>
      </c>
      <c r="AR15" s="274">
        <v>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6832848</v>
      </c>
      <c r="AP16" s="272">
        <v>104790</v>
      </c>
      <c r="AQ16" s="273">
        <v>87975</v>
      </c>
      <c r="AR16" s="274">
        <v>19.100000000000001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7.65</v>
      </c>
      <c r="AP21" s="286">
        <v>7.71</v>
      </c>
      <c r="AQ21" s="287">
        <v>-0.06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98.5</v>
      </c>
      <c r="AP22" s="291">
        <v>98.3</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3150803</v>
      </c>
      <c r="AP32" s="300">
        <v>48321</v>
      </c>
      <c r="AQ32" s="301">
        <v>41451</v>
      </c>
      <c r="AR32" s="302">
        <v>16.600000000000001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v>35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1078702</v>
      </c>
      <c r="AP35" s="300">
        <v>16543</v>
      </c>
      <c r="AQ35" s="301">
        <v>11775</v>
      </c>
      <c r="AR35" s="302">
        <v>40.5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53549</v>
      </c>
      <c r="AP36" s="300">
        <v>821</v>
      </c>
      <c r="AQ36" s="301">
        <v>2188</v>
      </c>
      <c r="AR36" s="302">
        <v>-62.5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21227</v>
      </c>
      <c r="AP37" s="300">
        <v>326</v>
      </c>
      <c r="AQ37" s="301">
        <v>531</v>
      </c>
      <c r="AR37" s="302">
        <v>-38.6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1</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-473246</v>
      </c>
      <c r="AP39" s="300">
        <v>-7258</v>
      </c>
      <c r="AQ39" s="301">
        <v>-5414</v>
      </c>
      <c r="AR39" s="302">
        <v>34.1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-2529038</v>
      </c>
      <c r="AP40" s="300">
        <v>-38786</v>
      </c>
      <c r="AQ40" s="301">
        <v>-35360</v>
      </c>
      <c r="AR40" s="302">
        <v>9.6999999999999993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1301997</v>
      </c>
      <c r="AP41" s="300">
        <v>19968</v>
      </c>
      <c r="AQ41" s="301">
        <v>15207</v>
      </c>
      <c r="AR41" s="302">
        <v>31.3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5610412</v>
      </c>
      <c r="AN51" s="322">
        <v>84076</v>
      </c>
      <c r="AO51" s="323">
        <v>11.3</v>
      </c>
      <c r="AP51" s="324">
        <v>63812</v>
      </c>
      <c r="AQ51" s="325">
        <v>2.2999999999999998</v>
      </c>
      <c r="AR51" s="326">
        <v>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3508947</v>
      </c>
      <c r="AN52" s="330">
        <v>52584</v>
      </c>
      <c r="AO52" s="331">
        <v>64.3</v>
      </c>
      <c r="AP52" s="332">
        <v>33848</v>
      </c>
      <c r="AQ52" s="333">
        <v>-4.2</v>
      </c>
      <c r="AR52" s="334">
        <v>68.5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3480495</v>
      </c>
      <c r="AN53" s="322">
        <v>52473</v>
      </c>
      <c r="AO53" s="323">
        <v>-37.6</v>
      </c>
      <c r="AP53" s="324">
        <v>54225</v>
      </c>
      <c r="AQ53" s="325">
        <v>-15</v>
      </c>
      <c r="AR53" s="326">
        <v>-22.6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1465916</v>
      </c>
      <c r="AN54" s="330">
        <v>22101</v>
      </c>
      <c r="AO54" s="331">
        <v>-58</v>
      </c>
      <c r="AP54" s="332">
        <v>27337</v>
      </c>
      <c r="AQ54" s="333">
        <v>-19.2</v>
      </c>
      <c r="AR54" s="334">
        <v>-38.799999999999997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4617037</v>
      </c>
      <c r="AN55" s="322">
        <v>69830</v>
      </c>
      <c r="AO55" s="323">
        <v>33.1</v>
      </c>
      <c r="AP55" s="324">
        <v>54016</v>
      </c>
      <c r="AQ55" s="325">
        <v>-0.4</v>
      </c>
      <c r="AR55" s="326">
        <v>33.5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2143655</v>
      </c>
      <c r="AN56" s="330">
        <v>32422</v>
      </c>
      <c r="AO56" s="331">
        <v>46.7</v>
      </c>
      <c r="AP56" s="332">
        <v>28078</v>
      </c>
      <c r="AQ56" s="333">
        <v>2.7</v>
      </c>
      <c r="AR56" s="334">
        <v>44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3472679</v>
      </c>
      <c r="AN57" s="322">
        <v>52919</v>
      </c>
      <c r="AO57" s="323">
        <v>-24.2</v>
      </c>
      <c r="AP57" s="324">
        <v>52786</v>
      </c>
      <c r="AQ57" s="325">
        <v>-2.2999999999999998</v>
      </c>
      <c r="AR57" s="326">
        <v>-21.9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2082629</v>
      </c>
      <c r="AN58" s="330">
        <v>31736</v>
      </c>
      <c r="AO58" s="331">
        <v>-2.1</v>
      </c>
      <c r="AP58" s="332">
        <v>28742</v>
      </c>
      <c r="AQ58" s="333">
        <v>2.4</v>
      </c>
      <c r="AR58" s="334">
        <v>-4.5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4658900</v>
      </c>
      <c r="AN59" s="322">
        <v>71450</v>
      </c>
      <c r="AO59" s="323">
        <v>35</v>
      </c>
      <c r="AP59" s="324">
        <v>58465</v>
      </c>
      <c r="AQ59" s="325">
        <v>10.8</v>
      </c>
      <c r="AR59" s="326">
        <v>24.2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2832824</v>
      </c>
      <c r="AN60" s="330">
        <v>43445</v>
      </c>
      <c r="AO60" s="331">
        <v>36.9</v>
      </c>
      <c r="AP60" s="332">
        <v>34452</v>
      </c>
      <c r="AQ60" s="333">
        <v>19.899999999999999</v>
      </c>
      <c r="AR60" s="334">
        <v>17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4367905</v>
      </c>
      <c r="AN61" s="337">
        <v>66150</v>
      </c>
      <c r="AO61" s="338">
        <v>3.5</v>
      </c>
      <c r="AP61" s="339">
        <v>56661</v>
      </c>
      <c r="AQ61" s="340">
        <v>-0.9</v>
      </c>
      <c r="AR61" s="326">
        <v>4.4000000000000004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2406794</v>
      </c>
      <c r="AN62" s="330">
        <v>36458</v>
      </c>
      <c r="AO62" s="331">
        <v>17.600000000000001</v>
      </c>
      <c r="AP62" s="332">
        <v>30491</v>
      </c>
      <c r="AQ62" s="333">
        <v>0.3</v>
      </c>
      <c r="AR62" s="334">
        <v>17.3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w/hmlc9NrYL/7l5NnHJKNieuwhTgdZeEgEeCeZTj9cEVZfdIBih82DMofyPe48y6pRkZxK+B3CFjhTBBxo5+g==" saltValue="zY01rKlflnV0qDNOH0nK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VifSXvKv5kfp6zIKTtWVN55ywB25OVof47c4GQOJUlMIIyN1CVazGF0v22WqbuOPNEPIR5+KKI3i0F/8FVtmWQ==" saltValue="RBtqegkV1KHuTrOvnzmj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4294967294" verticalDpi="4294967294"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Z5dKAHXs0mOd1dYyA2OwfGON/aB/tw+jQZFRTR2TLAIei/GlsP49b4MviZVr51+4ZtAED39ot3dEAmlh2z6oOA==" saltValue="bREiKas7VP1SRJAAO35R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4294967294" verticalDpi="4294967294"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22.17</v>
      </c>
      <c r="G47" s="12">
        <v>24.41</v>
      </c>
      <c r="H47" s="12">
        <v>28.35</v>
      </c>
      <c r="I47" s="12">
        <v>29.57</v>
      </c>
      <c r="J47" s="13">
        <v>28.77</v>
      </c>
    </row>
    <row r="48" spans="2:10" ht="57.75" customHeight="1" x14ac:dyDescent="0.15">
      <c r="B48" s="14"/>
      <c r="C48" s="1141" t="s">
        <v>4</v>
      </c>
      <c r="D48" s="1141"/>
      <c r="E48" s="1142"/>
      <c r="F48" s="15">
        <v>6.26</v>
      </c>
      <c r="G48" s="16">
        <v>6.49</v>
      </c>
      <c r="H48" s="16">
        <v>3.04</v>
      </c>
      <c r="I48" s="16">
        <v>2.4500000000000002</v>
      </c>
      <c r="J48" s="17">
        <v>2.54</v>
      </c>
    </row>
    <row r="49" spans="2:10" ht="57.75" customHeight="1" thickBot="1" x14ac:dyDescent="0.2">
      <c r="B49" s="18"/>
      <c r="C49" s="1143" t="s">
        <v>5</v>
      </c>
      <c r="D49" s="1143"/>
      <c r="E49" s="1144"/>
      <c r="F49" s="19">
        <v>0.87</v>
      </c>
      <c r="G49" s="20">
        <v>3.52</v>
      </c>
      <c r="H49" s="20" t="s">
        <v>529</v>
      </c>
      <c r="I49" s="20">
        <v>1.1200000000000001</v>
      </c>
      <c r="J49" s="21" t="s">
        <v>530</v>
      </c>
    </row>
    <row r="50" spans="2:10" x14ac:dyDescent="0.15"/>
  </sheetData>
  <sheetProtection algorithmName="SHA-512" hashValue="a2fOLcCWzKVnHEB3+P/z/TrrY1kOFQR9xNJcNvyNj4VAiAoCMcRMjJ69CLMz6L1Sz7OTarTWYg5881EdokWAew==" saltValue="orDTN8Nl+nWiHV75Mse9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mo1789@shiojiri.local</cp:lastModifiedBy>
  <cp:lastPrinted>2026-03-19T05:46:56Z</cp:lastPrinted>
  <dcterms:created xsi:type="dcterms:W3CDTF">2026-02-23T06:33:45Z</dcterms:created>
  <dcterms:modified xsi:type="dcterms:W3CDTF">2026-04-01T08:02:12Z</dcterms:modified>
  <cp:category/>
</cp:coreProperties>
</file>