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4年度（R6年作成）\02外部更新依頼\20250214〆_【外部】統計しおじり\"/>
    </mc:Choice>
  </mc:AlternateContent>
  <bookViews>
    <workbookView xWindow="1920" yWindow="510" windowWidth="4845" windowHeight="4980" tabRatio="378"/>
  </bookViews>
  <sheets>
    <sheet name="12-3（国内チャーター便）" sheetId="2" r:id="rId1"/>
    <sheet name="12-3（国際チャーター便）" sheetId="1" r:id="rId2"/>
  </sheets>
  <definedNames>
    <definedName name="_xlnm.Print_Area" localSheetId="0">'12-3（国内チャーター便）'!$A$1:$BD$50</definedName>
  </definedNames>
  <calcPr calcId="162913"/>
</workbook>
</file>

<file path=xl/calcChain.xml><?xml version="1.0" encoding="utf-8"?>
<calcChain xmlns="http://schemas.openxmlformats.org/spreadsheetml/2006/main">
  <c r="N36" i="2" l="1"/>
  <c r="N33" i="2"/>
  <c r="N30" i="2"/>
  <c r="N27" i="2"/>
  <c r="N24" i="2"/>
  <c r="N21" i="2"/>
  <c r="N18" i="2"/>
  <c r="N6" i="2"/>
  <c r="N9" i="2"/>
  <c r="N12" i="2"/>
  <c r="N15" i="2"/>
  <c r="AL36" i="2"/>
  <c r="AL33" i="2"/>
  <c r="AL30" i="2"/>
  <c r="AL27" i="2"/>
  <c r="AL24" i="2"/>
  <c r="AL21" i="2"/>
  <c r="AL6" i="2"/>
  <c r="AL9" i="2"/>
  <c r="AL12" i="2"/>
  <c r="AL15" i="2"/>
  <c r="AL18" i="2"/>
  <c r="BC6" i="2"/>
  <c r="BC9" i="2"/>
  <c r="BC12" i="2"/>
  <c r="BC15" i="2"/>
  <c r="BC18" i="2"/>
  <c r="BC21" i="2"/>
  <c r="BC24" i="2"/>
  <c r="BC27" i="2"/>
  <c r="BC30" i="2"/>
  <c r="BC33" i="2"/>
  <c r="BC36" i="2"/>
  <c r="AY50" i="2"/>
  <c r="AW50" i="2"/>
  <c r="AS50" i="2"/>
  <c r="AM50" i="2"/>
  <c r="AM48" i="2" s="1"/>
  <c r="AW49" i="2"/>
  <c r="AS49" i="2"/>
  <c r="AS48" i="2"/>
  <c r="AQ48" i="2"/>
  <c r="AH48" i="2"/>
  <c r="AG48" i="2"/>
  <c r="AF48" i="2"/>
  <c r="AW48" i="2" l="1"/>
  <c r="BD6" i="2" l="1"/>
  <c r="BD9" i="2"/>
  <c r="BD12" i="2"/>
  <c r="BD15" i="2"/>
  <c r="BD18" i="2"/>
  <c r="BD21" i="2"/>
  <c r="BD24" i="2"/>
  <c r="BD27" i="2"/>
  <c r="BD30" i="2"/>
  <c r="BD33" i="2"/>
  <c r="BD36" i="2"/>
  <c r="AA42" i="2" l="1"/>
  <c r="BA36" i="2" l="1"/>
  <c r="BB36" i="2"/>
  <c r="BB33" i="2"/>
  <c r="BB30" i="2"/>
  <c r="BB27" i="2"/>
  <c r="BB24" i="2"/>
  <c r="BB21" i="2"/>
  <c r="BB18" i="2"/>
  <c r="BB15" i="2"/>
  <c r="BB12" i="2"/>
  <c r="BB9" i="2"/>
  <c r="BB6" i="2"/>
  <c r="BA33" i="2"/>
  <c r="BA30" i="2"/>
  <c r="BA27" i="2"/>
  <c r="BA24" i="2"/>
  <c r="BA21" i="2"/>
  <c r="BA18" i="2"/>
  <c r="BA15" i="2"/>
  <c r="BA12" i="2"/>
  <c r="BA9" i="2"/>
  <c r="BA6" i="2"/>
  <c r="AC39" i="2" l="1"/>
  <c r="AD39" i="2"/>
  <c r="AE39" i="2"/>
  <c r="E56" i="1" l="1"/>
  <c r="E55" i="1"/>
  <c r="E54" i="1"/>
  <c r="A6" i="2" l="1"/>
  <c r="B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E7" i="2"/>
  <c r="E6" i="2" s="1"/>
  <c r="E8" i="2"/>
  <c r="A9" i="2"/>
  <c r="B9" i="2"/>
  <c r="F9" i="2"/>
  <c r="G9" i="2"/>
  <c r="H9" i="2"/>
  <c r="I9" i="2"/>
  <c r="J9" i="2"/>
  <c r="K9" i="2"/>
  <c r="L9" i="2"/>
  <c r="M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E10" i="2"/>
  <c r="E11" i="2"/>
  <c r="A12" i="2"/>
  <c r="B12" i="2"/>
  <c r="F12" i="2"/>
  <c r="G12" i="2"/>
  <c r="H12" i="2"/>
  <c r="I12" i="2"/>
  <c r="J12" i="2"/>
  <c r="K12" i="2"/>
  <c r="L12" i="2"/>
  <c r="M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E13" i="2"/>
  <c r="E14" i="2"/>
  <c r="A15" i="2"/>
  <c r="B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E16" i="2"/>
  <c r="E17" i="2"/>
  <c r="A18" i="2"/>
  <c r="B18" i="2"/>
  <c r="F18" i="2"/>
  <c r="G18" i="2"/>
  <c r="H18" i="2"/>
  <c r="I18" i="2"/>
  <c r="J18" i="2"/>
  <c r="K18" i="2"/>
  <c r="L18" i="2"/>
  <c r="M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E19" i="2"/>
  <c r="E20" i="2"/>
  <c r="A21" i="2"/>
  <c r="B21" i="2"/>
  <c r="F21" i="2"/>
  <c r="G21" i="2"/>
  <c r="H21" i="2"/>
  <c r="I21" i="2"/>
  <c r="J21" i="2"/>
  <c r="K21" i="2"/>
  <c r="L21" i="2"/>
  <c r="M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E22" i="2"/>
  <c r="E23" i="2"/>
  <c r="A24" i="2"/>
  <c r="B24" i="2"/>
  <c r="F24" i="2"/>
  <c r="G24" i="2"/>
  <c r="H24" i="2"/>
  <c r="I24" i="2"/>
  <c r="J24" i="2"/>
  <c r="K24" i="2"/>
  <c r="L24" i="2"/>
  <c r="M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E25" i="2"/>
  <c r="E26" i="2"/>
  <c r="A27" i="2"/>
  <c r="B27" i="2"/>
  <c r="F27" i="2"/>
  <c r="G27" i="2"/>
  <c r="H27" i="2"/>
  <c r="I27" i="2"/>
  <c r="J27" i="2"/>
  <c r="K27" i="2"/>
  <c r="L27" i="2"/>
  <c r="M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E28" i="2"/>
  <c r="E29" i="2"/>
  <c r="A30" i="2"/>
  <c r="B30" i="2"/>
  <c r="F30" i="2"/>
  <c r="G30" i="2"/>
  <c r="H30" i="2"/>
  <c r="I30" i="2"/>
  <c r="J30" i="2"/>
  <c r="K30" i="2"/>
  <c r="L30" i="2"/>
  <c r="M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E31" i="2"/>
  <c r="E32" i="2"/>
  <c r="A33" i="2"/>
  <c r="B33" i="2"/>
  <c r="F33" i="2"/>
  <c r="G33" i="2"/>
  <c r="H33" i="2"/>
  <c r="I33" i="2"/>
  <c r="J33" i="2"/>
  <c r="K33" i="2"/>
  <c r="L33" i="2"/>
  <c r="M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E34" i="2"/>
  <c r="E35" i="2"/>
  <c r="E33" i="2" s="1"/>
  <c r="A36" i="2"/>
  <c r="B36" i="2"/>
  <c r="F36" i="2"/>
  <c r="G36" i="2"/>
  <c r="H36" i="2"/>
  <c r="I36" i="2"/>
  <c r="J36" i="2"/>
  <c r="K36" i="2"/>
  <c r="L36" i="2"/>
  <c r="M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E37" i="2"/>
  <c r="E38" i="2"/>
  <c r="E18" i="2" l="1"/>
  <c r="E27" i="2"/>
  <c r="E15" i="2"/>
  <c r="E36" i="2"/>
  <c r="E9" i="2"/>
  <c r="E21" i="2"/>
  <c r="E30" i="2"/>
  <c r="E12" i="2"/>
  <c r="E24" i="2"/>
  <c r="E13" i="1"/>
  <c r="E14" i="1"/>
  <c r="E16" i="1"/>
  <c r="E15" i="1" s="1"/>
  <c r="E17" i="1"/>
  <c r="E19" i="1"/>
  <c r="E20" i="1"/>
  <c r="E22" i="1"/>
  <c r="E21" i="1" s="1"/>
  <c r="E23" i="1"/>
  <c r="E25" i="1"/>
  <c r="E26" i="1"/>
  <c r="E28" i="1"/>
  <c r="E27" i="1" s="1"/>
  <c r="E29" i="1"/>
  <c r="E31" i="1"/>
  <c r="E32" i="1"/>
  <c r="E34" i="1"/>
  <c r="E33" i="1" s="1"/>
  <c r="E35" i="1"/>
  <c r="E37" i="1"/>
  <c r="E38" i="1"/>
  <c r="E40" i="1"/>
  <c r="E39" i="1" s="1"/>
  <c r="E41" i="1"/>
  <c r="E43" i="1"/>
  <c r="E44" i="1"/>
  <c r="E45" i="1"/>
  <c r="E46" i="1"/>
  <c r="E47" i="1"/>
  <c r="E49" i="1"/>
  <c r="E50" i="1"/>
  <c r="E52" i="1"/>
  <c r="E51" i="1" s="1"/>
  <c r="E53" i="1"/>
  <c r="E10" i="1"/>
  <c r="E11" i="1"/>
  <c r="E8" i="1"/>
  <c r="E7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E6" i="1"/>
  <c r="E12" i="1" l="1"/>
  <c r="E48" i="1"/>
  <c r="E18" i="1"/>
  <c r="E9" i="1"/>
  <c r="E36" i="1"/>
  <c r="E24" i="1"/>
  <c r="E30" i="1"/>
  <c r="E42" i="1"/>
</calcChain>
</file>

<file path=xl/sharedStrings.xml><?xml version="1.0" encoding="utf-8"?>
<sst xmlns="http://schemas.openxmlformats.org/spreadsheetml/2006/main" count="603" uniqueCount="178">
  <si>
    <t>和暦</t>
    <rPh sb="0" eb="2">
      <t>ワレキ</t>
    </rPh>
    <phoneticPr fontId="2"/>
  </si>
  <si>
    <t>西暦</t>
    <rPh sb="0" eb="2">
      <t>セイレキ</t>
    </rPh>
    <phoneticPr fontId="2"/>
  </si>
  <si>
    <t>令和元年</t>
    <rPh sb="0" eb="2">
      <t>レイワ</t>
    </rPh>
    <rPh sb="2" eb="4">
      <t>ガンネン</t>
    </rPh>
    <phoneticPr fontId="2"/>
  </si>
  <si>
    <t>2019年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</si>
  <si>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</si>
  <si>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</si>
  <si>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就航利用</t>
    <rPh sb="0" eb="2">
      <t>シュウコウ</t>
    </rPh>
    <rPh sb="2" eb="4">
      <t>リヨウ</t>
    </rPh>
    <phoneticPr fontId="2"/>
  </si>
  <si>
    <t>客数</t>
    <rPh sb="0" eb="2">
      <t>キャクスウ</t>
    </rPh>
    <phoneticPr fontId="2"/>
  </si>
  <si>
    <t>平成29年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</si>
  <si>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</si>
  <si>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</si>
  <si>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</si>
  <si>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</si>
  <si>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</si>
  <si>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</si>
  <si>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</si>
  <si>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</si>
  <si>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</si>
  <si>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</si>
  <si>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</si>
  <si>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</si>
  <si>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</si>
  <si>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</si>
  <si>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</si>
  <si>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</si>
  <si>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</si>
  <si>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便</t>
    <rPh sb="0" eb="1">
      <t>ビン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</si>
  <si>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</si>
  <si>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</si>
  <si>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令和2年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</si>
  <si>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</si>
  <si>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</si>
  <si>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</si>
  <si>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</si>
  <si>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</si>
  <si>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</si>
  <si>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</si>
  <si>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</si>
  <si>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</si>
  <si>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国際チャーター便利用客数</t>
    <rPh sb="0" eb="2">
      <t>コクサイ</t>
    </rPh>
    <phoneticPr fontId="2"/>
  </si>
  <si>
    <t>総数</t>
    <rPh sb="0" eb="2">
      <t>ソウスウ</t>
    </rPh>
    <phoneticPr fontId="2"/>
  </si>
  <si>
    <t>松本到着</t>
    <rPh sb="0" eb="2">
      <t>マツモト</t>
    </rPh>
    <rPh sb="2" eb="4">
      <t>トウチャク</t>
    </rPh>
    <phoneticPr fontId="2"/>
  </si>
  <si>
    <t>松本出発</t>
    <rPh sb="0" eb="2">
      <t>マツモト</t>
    </rPh>
    <rPh sb="2" eb="4">
      <t>シュッパツ</t>
    </rPh>
    <phoneticPr fontId="2"/>
  </si>
  <si>
    <t>区分</t>
    <rPh sb="0" eb="2">
      <t>クブン</t>
    </rPh>
    <phoneticPr fontId="2"/>
  </si>
  <si>
    <t>グアム</t>
    <phoneticPr fontId="4"/>
  </si>
  <si>
    <t>ハイフォン(ベトナム)</t>
    <phoneticPr fontId="4"/>
  </si>
  <si>
    <t>平成17年</t>
  </si>
  <si>
    <t>2005年</t>
  </si>
  <si>
    <t>平成18年</t>
  </si>
  <si>
    <t>2006年</t>
  </si>
  <si>
    <t>平成19年</t>
  </si>
  <si>
    <t>2007年</t>
  </si>
  <si>
    <t>平成20年</t>
  </si>
  <si>
    <t>2008年</t>
  </si>
  <si>
    <t>平成21年</t>
  </si>
  <si>
    <t>2009年</t>
  </si>
  <si>
    <t>平成22年</t>
  </si>
  <si>
    <t>2010年</t>
  </si>
  <si>
    <t>平成23年</t>
  </si>
  <si>
    <t>2011年</t>
  </si>
  <si>
    <t>平成24年</t>
  </si>
  <si>
    <t>2012年</t>
  </si>
  <si>
    <t>平成25年</t>
  </si>
  <si>
    <t>2013年</t>
  </si>
  <si>
    <t>平成26年</t>
  </si>
  <si>
    <t>2014年</t>
  </si>
  <si>
    <t>平成27年</t>
  </si>
  <si>
    <t>2015年</t>
  </si>
  <si>
    <t>平成28年</t>
  </si>
  <si>
    <t>2016年</t>
  </si>
  <si>
    <t>平成29年</t>
  </si>
  <si>
    <t>2017年</t>
  </si>
  <si>
    <t>平成30年</t>
  </si>
  <si>
    <t>2018年</t>
  </si>
  <si>
    <t>令和元年</t>
  </si>
  <si>
    <t>2019年</t>
  </si>
  <si>
    <t>令和2年</t>
  </si>
  <si>
    <t>2020年</t>
  </si>
  <si>
    <t>シェムリアップ(カンボジア)</t>
    <phoneticPr fontId="4"/>
  </si>
  <si>
    <t>ウラジオストク(ロシア)</t>
    <phoneticPr fontId="2"/>
  </si>
  <si>
    <t>ハバリフスク(ロシア)</t>
  </si>
  <si>
    <t>ウランバートル(モンゴル)</t>
  </si>
  <si>
    <t>上海(中国)</t>
    <rPh sb="0" eb="2">
      <t>シャンハイ</t>
    </rPh>
    <rPh sb="3" eb="5">
      <t>チュウゴク</t>
    </rPh>
    <phoneticPr fontId="4"/>
  </si>
  <si>
    <t>大連(中国)</t>
    <rPh sb="0" eb="2">
      <t>ダイレン</t>
    </rPh>
    <rPh sb="3" eb="5">
      <t>チュウゴク</t>
    </rPh>
    <phoneticPr fontId="4"/>
  </si>
  <si>
    <t>張家界(中国)</t>
    <rPh sb="0" eb="1">
      <t>ハ</t>
    </rPh>
    <rPh sb="1" eb="2">
      <t>イエ</t>
    </rPh>
    <rPh sb="2" eb="3">
      <t>カイ</t>
    </rPh>
    <rPh sb="4" eb="6">
      <t>チュウゴク</t>
    </rPh>
    <phoneticPr fontId="4"/>
  </si>
  <si>
    <t>香港(中国)</t>
    <rPh sb="0" eb="2">
      <t>ホンコン</t>
    </rPh>
    <rPh sb="3" eb="5">
      <t>チュウゴク</t>
    </rPh>
    <phoneticPr fontId="4"/>
  </si>
  <si>
    <t>瀋陽(中国)</t>
    <rPh sb="0" eb="2">
      <t>シンヨウ</t>
    </rPh>
    <rPh sb="3" eb="5">
      <t>チュウゴク</t>
    </rPh>
    <phoneticPr fontId="4"/>
  </si>
  <si>
    <t>青島(中国)</t>
    <rPh sb="0" eb="2">
      <t>アオシマ</t>
    </rPh>
    <rPh sb="3" eb="5">
      <t>チュウゴク</t>
    </rPh>
    <phoneticPr fontId="4"/>
  </si>
  <si>
    <t>武漢(中国)</t>
    <rPh sb="0" eb="2">
      <t>ブカン</t>
    </rPh>
    <rPh sb="3" eb="5">
      <t>チュウゴク</t>
    </rPh>
    <phoneticPr fontId="4"/>
  </si>
  <si>
    <t>重慶(中国)</t>
    <rPh sb="0" eb="2">
      <t>ジュウケイ</t>
    </rPh>
    <rPh sb="3" eb="5">
      <t>チュウゴク</t>
    </rPh>
    <phoneticPr fontId="4"/>
  </si>
  <si>
    <t>金浦(韓国)</t>
    <rPh sb="0" eb="2">
      <t>キンポ</t>
    </rPh>
    <phoneticPr fontId="4"/>
  </si>
  <si>
    <t>仁川(韓国)</t>
    <rPh sb="0" eb="2">
      <t>インチョン</t>
    </rPh>
    <phoneticPr fontId="4"/>
  </si>
  <si>
    <t>務安(韓国)</t>
    <rPh sb="0" eb="1">
      <t>ム</t>
    </rPh>
    <rPh sb="1" eb="2">
      <t>アン</t>
    </rPh>
    <rPh sb="3" eb="5">
      <t>カンコク</t>
    </rPh>
    <phoneticPr fontId="2"/>
  </si>
  <si>
    <t>高雄(台湾)</t>
    <rPh sb="0" eb="2">
      <t>タカオ</t>
    </rPh>
    <rPh sb="3" eb="5">
      <t>タイワン</t>
    </rPh>
    <phoneticPr fontId="2"/>
  </si>
  <si>
    <t>西安(中国)</t>
    <rPh sb="0" eb="1">
      <t>ニシ</t>
    </rPh>
    <rPh sb="1" eb="2">
      <t>ヤス</t>
    </rPh>
    <rPh sb="3" eb="5">
      <t>チュウゴク</t>
    </rPh>
    <phoneticPr fontId="2"/>
  </si>
  <si>
    <t>天津(中国)</t>
    <rPh sb="0" eb="2">
      <t>テンシン</t>
    </rPh>
    <rPh sb="3" eb="5">
      <t>チュウゴク</t>
    </rPh>
    <phoneticPr fontId="2"/>
  </si>
  <si>
    <t>***</t>
    <phoneticPr fontId="2"/>
  </si>
  <si>
    <t>便数</t>
    <rPh sb="0" eb="1">
      <t>ビン</t>
    </rPh>
    <rPh sb="1" eb="2">
      <t>スウ</t>
    </rPh>
    <phoneticPr fontId="2"/>
  </si>
  <si>
    <t>台北(台湾)</t>
    <rPh sb="0" eb="2">
      <t>タイホク</t>
    </rPh>
    <rPh sb="3" eb="5">
      <t>タイワン</t>
    </rPh>
    <phoneticPr fontId="2"/>
  </si>
  <si>
    <t>資料：松本空港管理事務所</t>
    <rPh sb="0" eb="2">
      <t>シリョウ</t>
    </rPh>
    <rPh sb="3" eb="5">
      <t>マツモト</t>
    </rPh>
    <rPh sb="5" eb="7">
      <t>クウコウ</t>
    </rPh>
    <rPh sb="7" eb="9">
      <t>カンリ</t>
    </rPh>
    <rPh sb="9" eb="11">
      <t>ジム</t>
    </rPh>
    <rPh sb="11" eb="12">
      <t>ショ</t>
    </rPh>
    <phoneticPr fontId="2"/>
  </si>
  <si>
    <t>***</t>
  </si>
  <si>
    <t>***</t>
    <phoneticPr fontId="2"/>
  </si>
  <si>
    <t>下地島</t>
    <rPh sb="0" eb="2">
      <t>シモジ</t>
    </rPh>
    <rPh sb="2" eb="3">
      <t>シマ</t>
    </rPh>
    <phoneticPr fontId="2"/>
  </si>
  <si>
    <t>（周遊）</t>
    <rPh sb="1" eb="3">
      <t>シュウユウ</t>
    </rPh>
    <phoneticPr fontId="2"/>
  </si>
  <si>
    <t xml:space="preserve">石垣
</t>
  </si>
  <si>
    <t xml:space="preserve">那覇
</t>
  </si>
  <si>
    <t xml:space="preserve">久米島
</t>
  </si>
  <si>
    <t>北九州島</t>
  </si>
  <si>
    <t xml:space="preserve">宮古島
</t>
  </si>
  <si>
    <t xml:space="preserve">奄美
</t>
  </si>
  <si>
    <t xml:space="preserve">小牧
</t>
  </si>
  <si>
    <t xml:space="preserve">種子島
</t>
  </si>
  <si>
    <t xml:space="preserve">徳之島
</t>
    <rPh sb="0" eb="3">
      <t>トクノシマ</t>
    </rPh>
    <phoneticPr fontId="4"/>
  </si>
  <si>
    <t xml:space="preserve">鹿児島
</t>
  </si>
  <si>
    <t xml:space="preserve">宮崎
</t>
  </si>
  <si>
    <t xml:space="preserve">熊本
</t>
  </si>
  <si>
    <t xml:space="preserve">大分
</t>
  </si>
  <si>
    <t xml:space="preserve">福江
</t>
  </si>
  <si>
    <t xml:space="preserve">壱岐
</t>
  </si>
  <si>
    <t xml:space="preserve">長崎
</t>
  </si>
  <si>
    <t xml:space="preserve">対馬
</t>
    <rPh sb="0" eb="2">
      <t>ツシマ</t>
    </rPh>
    <phoneticPr fontId="4"/>
  </si>
  <si>
    <t xml:space="preserve">高知
</t>
  </si>
  <si>
    <t xml:space="preserve">徳島
</t>
    <rPh sb="0" eb="2">
      <t>トクシマ</t>
    </rPh>
    <phoneticPr fontId="4"/>
  </si>
  <si>
    <t xml:space="preserve">松山
</t>
    <rPh sb="0" eb="2">
      <t>マツヤマ</t>
    </rPh>
    <phoneticPr fontId="4"/>
  </si>
  <si>
    <t xml:space="preserve">山口
</t>
  </si>
  <si>
    <t xml:space="preserve">広島
</t>
  </si>
  <si>
    <t xml:space="preserve">石見
</t>
  </si>
  <si>
    <t xml:space="preserve">出雲
</t>
  </si>
  <si>
    <t xml:space="preserve">岡山
</t>
  </si>
  <si>
    <t xml:space="preserve">隠岐
</t>
  </si>
  <si>
    <t xml:space="preserve">南紀白浜
</t>
  </si>
  <si>
    <t xml:space="preserve">山形
</t>
  </si>
  <si>
    <t xml:space="preserve">静岡
</t>
    <rPh sb="0" eb="2">
      <t>シズオカ</t>
    </rPh>
    <phoneticPr fontId="4"/>
  </si>
  <si>
    <t xml:space="preserve">仙台
</t>
    <rPh sb="0" eb="2">
      <t>センダイ</t>
    </rPh>
    <phoneticPr fontId="2"/>
  </si>
  <si>
    <t xml:space="preserve">関西国勢
</t>
  </si>
  <si>
    <t xml:space="preserve">八丈島
</t>
  </si>
  <si>
    <t xml:space="preserve">庄内
</t>
  </si>
  <si>
    <t xml:space="preserve">花巻
</t>
    <rPh sb="0" eb="2">
      <t>ハナマキ</t>
    </rPh>
    <phoneticPr fontId="4"/>
  </si>
  <si>
    <t xml:space="preserve">秋田
</t>
  </si>
  <si>
    <t xml:space="preserve">青森
</t>
  </si>
  <si>
    <t xml:space="preserve">大館能代
</t>
  </si>
  <si>
    <t xml:space="preserve">中標津
</t>
  </si>
  <si>
    <t xml:space="preserve">釧路
</t>
  </si>
  <si>
    <t xml:space="preserve">帯広
</t>
  </si>
  <si>
    <t>旭川</t>
    <rPh sb="0" eb="2">
      <t>アサヒカワ</t>
    </rPh>
    <phoneticPr fontId="2"/>
  </si>
  <si>
    <t>札幌</t>
  </si>
  <si>
    <t>稚内</t>
  </si>
  <si>
    <t>総人数</t>
    <rPh sb="0" eb="1">
      <t>ソウ</t>
    </rPh>
    <rPh sb="1" eb="3">
      <t>ニンズウ</t>
    </rPh>
    <phoneticPr fontId="2"/>
  </si>
  <si>
    <t>総便数</t>
    <rPh sb="0" eb="1">
      <t>ソウ</t>
    </rPh>
    <rPh sb="1" eb="3">
      <t>ビンスウ</t>
    </rPh>
    <phoneticPr fontId="2"/>
  </si>
  <si>
    <t>チャーター便利用客数(国際便・国内便）</t>
    <rPh sb="11" eb="13">
      <t>コクサイ</t>
    </rPh>
    <rPh sb="13" eb="14">
      <t>ビン</t>
    </rPh>
    <rPh sb="15" eb="17">
      <t>コクナイ</t>
    </rPh>
    <rPh sb="17" eb="18">
      <t>ビン</t>
    </rPh>
    <phoneticPr fontId="2"/>
  </si>
  <si>
    <t>令和3年</t>
  </si>
  <si>
    <t>2021年</t>
  </si>
  <si>
    <t>令和3年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</si>
  <si>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</si>
  <si>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</si>
  <si>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</si>
  <si>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</si>
  <si>
    <t>2022年</t>
  </si>
  <si>
    <t>大島</t>
    <rPh sb="0" eb="2">
      <t>オオシマ</t>
    </rPh>
    <phoneticPr fontId="2"/>
  </si>
  <si>
    <t>新千歳</t>
    <rPh sb="0" eb="3">
      <t>シンチトセ</t>
    </rPh>
    <phoneticPr fontId="2"/>
  </si>
  <si>
    <t>令和5年</t>
    <rPh sb="0" eb="2">
      <t>レイワ</t>
    </rPh>
    <rPh sb="3" eb="4">
      <t>ネン</t>
    </rPh>
    <phoneticPr fontId="2"/>
  </si>
  <si>
    <t>2023年</t>
    <rPh sb="4" eb="5">
      <t>ネン</t>
    </rPh>
    <phoneticPr fontId="2"/>
  </si>
  <si>
    <t>令和4年</t>
    <phoneticPr fontId="2"/>
  </si>
  <si>
    <t>2022年</t>
    <phoneticPr fontId="2"/>
  </si>
  <si>
    <t>鳥取</t>
    <rPh sb="0" eb="2">
      <t>トットリ</t>
    </rPh>
    <phoneticPr fontId="2"/>
  </si>
  <si>
    <t>令和5年</t>
  </si>
  <si>
    <t>2023年</t>
  </si>
  <si>
    <t>令和6年</t>
  </si>
  <si>
    <t>令和6年</t>
    <phoneticPr fontId="2"/>
  </si>
  <si>
    <t>2024年</t>
  </si>
  <si>
    <t>2024年</t>
    <phoneticPr fontId="2"/>
  </si>
  <si>
    <t>令和6年</t>
    <rPh sb="0" eb="2">
      <t>レイワ</t>
    </rPh>
    <rPh sb="3" eb="4">
      <t>ネン</t>
    </rPh>
    <phoneticPr fontId="2"/>
  </si>
  <si>
    <t>2024年</t>
    <rPh sb="4" eb="5">
      <t>ネン</t>
    </rPh>
    <phoneticPr fontId="2"/>
  </si>
  <si>
    <t>三沢</t>
    <rPh sb="0" eb="2">
      <t>ミサワ</t>
    </rPh>
    <phoneticPr fontId="2"/>
  </si>
  <si>
    <t>人</t>
    <rPh sb="0" eb="1">
      <t>ヒト</t>
    </rPh>
    <phoneticPr fontId="2"/>
  </si>
  <si>
    <t>佐賀</t>
    <rPh sb="0" eb="2">
      <t>サガ</t>
    </rPh>
    <phoneticPr fontId="2"/>
  </si>
  <si>
    <t>米子</t>
    <rPh sb="0" eb="2">
      <t>ヨナゴ</t>
    </rPh>
    <phoneticPr fontId="2"/>
  </si>
  <si>
    <t>人</t>
    <rPh sb="0" eb="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</si>
</sst>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3" fillId="0" borderId="2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5" fillId="0" borderId="0" xfId="1" applyNumberFormat="1" applyFont="1" applyAlignment="1">
      <alignment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177" fontId="3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3" fillId="0" borderId="9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5" fillId="0" borderId="14" xfId="0" applyNumberFormat="1" applyFont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4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horizontal="right" vertical="center" wrapText="1"/>
    </xf>
    <xf numFmtId="38" fontId="3" fillId="0" borderId="11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showGridLines="0" tabSelected="1" view="pageBreakPreview" zoomScaleNormal="100" zoomScaleSheetLayoutView="100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E50" sqref="E50"/>
    </sheetView>
  </sheetViews>
  <sheetFormatPr defaultRowHeight="13.5" x14ac:dyDescent="0.15"/>
  <cols>
    <col min="1" max="5" width="9" style="38"/>
    <col min="6" max="11" width="9" style="38" customWidth="1"/>
    <col min="12" max="12" width="9.5" style="38" customWidth="1"/>
    <col min="13" max="18" width="9" style="38"/>
    <col min="19" max="19" width="10" style="38" customWidth="1"/>
    <col min="20" max="22" width="9" style="38"/>
    <col min="23" max="23" width="10.125" style="38" customWidth="1"/>
    <col min="24" max="27" width="9.125" style="38" customWidth="1"/>
    <col min="28" max="46" width="9" style="38"/>
    <col min="47" max="47" width="10.25" style="38" bestFit="1" customWidth="1"/>
    <col min="48" max="49" width="8.5" style="38" customWidth="1"/>
    <col min="50" max="16384" width="9" style="38"/>
  </cols>
  <sheetData>
    <row r="1" spans="1:56" ht="14.25" x14ac:dyDescent="0.15">
      <c r="A1" s="85" t="s">
        <v>149</v>
      </c>
      <c r="BD1" s="105"/>
    </row>
    <row r="2" spans="1:56" x14ac:dyDescent="0.15">
      <c r="A2" s="84" t="s">
        <v>99</v>
      </c>
    </row>
    <row r="3" spans="1:56" ht="14.25" x14ac:dyDescent="0.15">
      <c r="A3" s="83"/>
      <c r="B3" s="82"/>
      <c r="C3" s="81"/>
      <c r="D3" s="81" t="s">
        <v>6</v>
      </c>
      <c r="E3" s="81" t="s">
        <v>6</v>
      </c>
      <c r="F3" s="79" t="s">
        <v>7</v>
      </c>
      <c r="G3" s="79" t="s">
        <v>7</v>
      </c>
      <c r="H3" s="79" t="s">
        <v>7</v>
      </c>
      <c r="I3" s="79" t="s">
        <v>7</v>
      </c>
      <c r="J3" s="79" t="s">
        <v>7</v>
      </c>
      <c r="K3" s="79" t="s">
        <v>7</v>
      </c>
      <c r="L3" s="79" t="s">
        <v>7</v>
      </c>
      <c r="M3" s="79" t="s">
        <v>7</v>
      </c>
      <c r="N3" s="79" t="s">
        <v>7</v>
      </c>
      <c r="O3" s="79" t="s">
        <v>7</v>
      </c>
      <c r="P3" s="79" t="s">
        <v>7</v>
      </c>
      <c r="Q3" s="79" t="s">
        <v>7</v>
      </c>
      <c r="R3" s="79" t="s">
        <v>7</v>
      </c>
      <c r="S3" s="79" t="s">
        <v>7</v>
      </c>
      <c r="T3" s="79" t="s">
        <v>7</v>
      </c>
      <c r="U3" s="79" t="s">
        <v>7</v>
      </c>
      <c r="V3" s="79" t="s">
        <v>7</v>
      </c>
      <c r="W3" s="79" t="s">
        <v>7</v>
      </c>
      <c r="X3" s="79" t="s">
        <v>7</v>
      </c>
      <c r="Y3" s="79" t="s">
        <v>7</v>
      </c>
      <c r="Z3" s="79" t="s">
        <v>7</v>
      </c>
      <c r="AA3" s="80" t="s">
        <v>7</v>
      </c>
      <c r="AB3" s="79" t="s">
        <v>7</v>
      </c>
      <c r="AC3" s="79" t="s">
        <v>7</v>
      </c>
      <c r="AD3" s="79" t="s">
        <v>7</v>
      </c>
      <c r="AE3" s="79" t="s">
        <v>7</v>
      </c>
      <c r="AF3" s="79" t="s">
        <v>7</v>
      </c>
      <c r="AG3" s="79" t="s">
        <v>7</v>
      </c>
      <c r="AH3" s="79" t="s">
        <v>7</v>
      </c>
      <c r="AI3" s="79" t="s">
        <v>7</v>
      </c>
      <c r="AJ3" s="79" t="s">
        <v>7</v>
      </c>
      <c r="AK3" s="79" t="s">
        <v>7</v>
      </c>
      <c r="AL3" s="79" t="s">
        <v>7</v>
      </c>
      <c r="AM3" s="79" t="s">
        <v>7</v>
      </c>
      <c r="AN3" s="79" t="s">
        <v>7</v>
      </c>
      <c r="AO3" s="79" t="s">
        <v>7</v>
      </c>
      <c r="AP3" s="79" t="s">
        <v>7</v>
      </c>
      <c r="AQ3" s="79" t="s">
        <v>7</v>
      </c>
      <c r="AR3" s="79" t="s">
        <v>7</v>
      </c>
      <c r="AS3" s="79" t="s">
        <v>7</v>
      </c>
      <c r="AT3" s="79" t="s">
        <v>7</v>
      </c>
      <c r="AU3" s="79" t="s">
        <v>7</v>
      </c>
      <c r="AV3" s="79" t="s">
        <v>7</v>
      </c>
      <c r="AW3" s="79" t="s">
        <v>7</v>
      </c>
      <c r="AX3" s="79" t="s">
        <v>7</v>
      </c>
      <c r="AY3" s="79" t="s">
        <v>7</v>
      </c>
      <c r="AZ3" s="78" t="s">
        <v>7</v>
      </c>
      <c r="BA3" s="78" t="s">
        <v>7</v>
      </c>
      <c r="BB3" s="78" t="s">
        <v>7</v>
      </c>
      <c r="BC3" s="78" t="s">
        <v>7</v>
      </c>
      <c r="BD3" s="79" t="s">
        <v>7</v>
      </c>
    </row>
    <row r="4" spans="1:56" ht="27.75" customHeight="1" x14ac:dyDescent="0.15">
      <c r="A4" s="75" t="s">
        <v>28</v>
      </c>
      <c r="B4" s="74" t="s">
        <v>28</v>
      </c>
      <c r="C4" s="71" t="s">
        <v>43</v>
      </c>
      <c r="D4" s="77" t="s">
        <v>148</v>
      </c>
      <c r="E4" s="77" t="s">
        <v>147</v>
      </c>
      <c r="F4" s="77" t="s">
        <v>146</v>
      </c>
      <c r="G4" s="77" t="s">
        <v>145</v>
      </c>
      <c r="H4" s="77" t="s">
        <v>144</v>
      </c>
      <c r="I4" s="77" t="s">
        <v>143</v>
      </c>
      <c r="J4" s="77" t="s">
        <v>142</v>
      </c>
      <c r="K4" s="77" t="s">
        <v>141</v>
      </c>
      <c r="L4" s="77" t="s">
        <v>140</v>
      </c>
      <c r="M4" s="77" t="s">
        <v>139</v>
      </c>
      <c r="N4" s="77" t="s">
        <v>173</v>
      </c>
      <c r="O4" s="77" t="s">
        <v>138</v>
      </c>
      <c r="P4" s="77" t="s">
        <v>137</v>
      </c>
      <c r="Q4" s="77" t="s">
        <v>136</v>
      </c>
      <c r="R4" s="77" t="s">
        <v>135</v>
      </c>
      <c r="S4" s="77" t="s">
        <v>134</v>
      </c>
      <c r="T4" s="77" t="s">
        <v>133</v>
      </c>
      <c r="U4" s="77" t="s">
        <v>132</v>
      </c>
      <c r="V4" s="77" t="s">
        <v>131</v>
      </c>
      <c r="W4" s="77" t="s">
        <v>130</v>
      </c>
      <c r="X4" s="77" t="s">
        <v>129</v>
      </c>
      <c r="Y4" s="77" t="s">
        <v>128</v>
      </c>
      <c r="Z4" s="77" t="s">
        <v>127</v>
      </c>
      <c r="AA4" s="77" t="s">
        <v>126</v>
      </c>
      <c r="AB4" s="77" t="s">
        <v>125</v>
      </c>
      <c r="AC4" s="77" t="s">
        <v>124</v>
      </c>
      <c r="AD4" s="77" t="s">
        <v>123</v>
      </c>
      <c r="AE4" s="77" t="s">
        <v>122</v>
      </c>
      <c r="AF4" s="77" t="s">
        <v>121</v>
      </c>
      <c r="AG4" s="77" t="s">
        <v>120</v>
      </c>
      <c r="AH4" s="77" t="s">
        <v>119</v>
      </c>
      <c r="AI4" s="77" t="s">
        <v>118</v>
      </c>
      <c r="AJ4" s="77" t="s">
        <v>117</v>
      </c>
      <c r="AK4" s="77" t="s">
        <v>116</v>
      </c>
      <c r="AL4" s="77" t="s">
        <v>175</v>
      </c>
      <c r="AM4" s="77" t="s">
        <v>115</v>
      </c>
      <c r="AN4" s="77" t="s">
        <v>114</v>
      </c>
      <c r="AO4" s="77" t="s">
        <v>113</v>
      </c>
      <c r="AP4" s="77" t="s">
        <v>112</v>
      </c>
      <c r="AQ4" s="77" t="s">
        <v>111</v>
      </c>
      <c r="AR4" s="77" t="s">
        <v>110</v>
      </c>
      <c r="AS4" s="77" t="s">
        <v>109</v>
      </c>
      <c r="AT4" s="77" t="s">
        <v>108</v>
      </c>
      <c r="AU4" s="77" t="s">
        <v>107</v>
      </c>
      <c r="AV4" s="77" t="s">
        <v>106</v>
      </c>
      <c r="AW4" s="77" t="s">
        <v>105</v>
      </c>
      <c r="AX4" s="77" t="s">
        <v>104</v>
      </c>
      <c r="AY4" s="77" t="s">
        <v>103</v>
      </c>
      <c r="AZ4" s="76" t="s">
        <v>102</v>
      </c>
      <c r="BA4" s="76" t="s">
        <v>158</v>
      </c>
      <c r="BB4" s="76" t="s">
        <v>159</v>
      </c>
      <c r="BC4" s="76" t="s">
        <v>176</v>
      </c>
      <c r="BD4" s="77" t="s">
        <v>164</v>
      </c>
    </row>
    <row r="5" spans="1:56" ht="16.5" customHeight="1" x14ac:dyDescent="0.15">
      <c r="A5" s="75" t="s">
        <v>0</v>
      </c>
      <c r="B5" s="74" t="s">
        <v>1</v>
      </c>
      <c r="C5" s="73" t="s">
        <v>43</v>
      </c>
      <c r="D5" s="72" t="s">
        <v>26</v>
      </c>
      <c r="E5" s="71" t="s">
        <v>27</v>
      </c>
      <c r="F5" s="68" t="s">
        <v>27</v>
      </c>
      <c r="G5" s="69" t="s">
        <v>27</v>
      </c>
      <c r="H5" s="69" t="s">
        <v>27</v>
      </c>
      <c r="I5" s="69" t="s">
        <v>27</v>
      </c>
      <c r="J5" s="69" t="s">
        <v>27</v>
      </c>
      <c r="K5" s="69" t="s">
        <v>27</v>
      </c>
      <c r="L5" s="69" t="s">
        <v>27</v>
      </c>
      <c r="M5" s="69" t="s">
        <v>27</v>
      </c>
      <c r="N5" s="69" t="s">
        <v>174</v>
      </c>
      <c r="O5" s="69" t="s">
        <v>27</v>
      </c>
      <c r="P5" s="69" t="s">
        <v>27</v>
      </c>
      <c r="Q5" s="69" t="s">
        <v>27</v>
      </c>
      <c r="R5" s="69" t="s">
        <v>27</v>
      </c>
      <c r="S5" s="69" t="s">
        <v>27</v>
      </c>
      <c r="T5" s="69" t="s">
        <v>27</v>
      </c>
      <c r="U5" s="69" t="s">
        <v>27</v>
      </c>
      <c r="V5" s="69" t="s">
        <v>27</v>
      </c>
      <c r="W5" s="69" t="s">
        <v>27</v>
      </c>
      <c r="X5" s="69" t="s">
        <v>27</v>
      </c>
      <c r="Y5" s="69" t="s">
        <v>27</v>
      </c>
      <c r="Z5" s="69" t="s">
        <v>27</v>
      </c>
      <c r="AA5" s="70" t="s">
        <v>27</v>
      </c>
      <c r="AB5" s="69" t="s">
        <v>27</v>
      </c>
      <c r="AC5" s="69" t="s">
        <v>27</v>
      </c>
      <c r="AD5" s="69" t="s">
        <v>27</v>
      </c>
      <c r="AE5" s="69" t="s">
        <v>27</v>
      </c>
      <c r="AF5" s="69" t="s">
        <v>27</v>
      </c>
      <c r="AG5" s="69" t="s">
        <v>27</v>
      </c>
      <c r="AH5" s="69" t="s">
        <v>27</v>
      </c>
      <c r="AI5" s="69" t="s">
        <v>27</v>
      </c>
      <c r="AJ5" s="69" t="s">
        <v>27</v>
      </c>
      <c r="AK5" s="69" t="s">
        <v>27</v>
      </c>
      <c r="AL5" s="69" t="s">
        <v>27</v>
      </c>
      <c r="AM5" s="69" t="s">
        <v>27</v>
      </c>
      <c r="AN5" s="69" t="s">
        <v>27</v>
      </c>
      <c r="AO5" s="69" t="s">
        <v>27</v>
      </c>
      <c r="AP5" s="69" t="s">
        <v>27</v>
      </c>
      <c r="AQ5" s="69" t="s">
        <v>27</v>
      </c>
      <c r="AR5" s="69" t="s">
        <v>27</v>
      </c>
      <c r="AS5" s="69" t="s">
        <v>27</v>
      </c>
      <c r="AT5" s="69" t="s">
        <v>27</v>
      </c>
      <c r="AU5" s="69" t="s">
        <v>27</v>
      </c>
      <c r="AV5" s="69" t="s">
        <v>27</v>
      </c>
      <c r="AW5" s="69" t="s">
        <v>27</v>
      </c>
      <c r="AX5" s="69" t="s">
        <v>27</v>
      </c>
      <c r="AY5" s="69" t="s">
        <v>27</v>
      </c>
      <c r="AZ5" s="68" t="s">
        <v>27</v>
      </c>
      <c r="BA5" s="68" t="s">
        <v>27</v>
      </c>
      <c r="BB5" s="68" t="s">
        <v>27</v>
      </c>
      <c r="BC5" s="68" t="s">
        <v>177</v>
      </c>
      <c r="BD5" s="69" t="s">
        <v>27</v>
      </c>
    </row>
    <row r="6" spans="1:56" ht="21" customHeight="1" x14ac:dyDescent="0.15">
      <c r="A6" s="67" t="str">
        <f>A7</f>
        <v>平成22年</v>
      </c>
      <c r="B6" s="66" t="str">
        <f>B7</f>
        <v>2010年</v>
      </c>
      <c r="C6" s="65" t="s">
        <v>40</v>
      </c>
      <c r="D6" s="64">
        <v>25</v>
      </c>
      <c r="E6" s="63">
        <f t="shared" ref="E6:AZ6" si="0">E7+E8</f>
        <v>1645</v>
      </c>
      <c r="F6" s="60">
        <f t="shared" si="0"/>
        <v>0</v>
      </c>
      <c r="G6" s="60">
        <f t="shared" si="0"/>
        <v>0</v>
      </c>
      <c r="H6" s="60">
        <f t="shared" si="0"/>
        <v>0</v>
      </c>
      <c r="I6" s="60">
        <f t="shared" si="0"/>
        <v>0</v>
      </c>
      <c r="J6" s="60">
        <f t="shared" si="0"/>
        <v>0</v>
      </c>
      <c r="K6" s="61">
        <f t="shared" si="0"/>
        <v>0</v>
      </c>
      <c r="L6" s="61">
        <f t="shared" si="0"/>
        <v>0</v>
      </c>
      <c r="M6" s="61">
        <f>M7+M8</f>
        <v>0</v>
      </c>
      <c r="N6" s="61">
        <f>N7+N8</f>
        <v>0</v>
      </c>
      <c r="O6" s="61">
        <f t="shared" si="0"/>
        <v>0</v>
      </c>
      <c r="P6" s="61">
        <f t="shared" si="0"/>
        <v>0</v>
      </c>
      <c r="Q6" s="62">
        <f t="shared" si="0"/>
        <v>0</v>
      </c>
      <c r="R6" s="60">
        <f t="shared" si="0"/>
        <v>0</v>
      </c>
      <c r="S6" s="60">
        <f t="shared" si="0"/>
        <v>0</v>
      </c>
      <c r="T6" s="60">
        <f t="shared" si="0"/>
        <v>0</v>
      </c>
      <c r="U6" s="60">
        <f t="shared" si="0"/>
        <v>859</v>
      </c>
      <c r="V6" s="61">
        <f t="shared" si="0"/>
        <v>0</v>
      </c>
      <c r="W6" s="61">
        <f t="shared" si="0"/>
        <v>0</v>
      </c>
      <c r="X6" s="61">
        <f t="shared" si="0"/>
        <v>0</v>
      </c>
      <c r="Y6" s="61">
        <f t="shared" si="0"/>
        <v>0</v>
      </c>
      <c r="Z6" s="61">
        <f t="shared" si="0"/>
        <v>0</v>
      </c>
      <c r="AA6" s="62">
        <f t="shared" si="0"/>
        <v>0</v>
      </c>
      <c r="AB6" s="60">
        <f t="shared" si="0"/>
        <v>0</v>
      </c>
      <c r="AC6" s="60">
        <f t="shared" si="0"/>
        <v>0</v>
      </c>
      <c r="AD6" s="60">
        <f t="shared" si="0"/>
        <v>0</v>
      </c>
      <c r="AE6" s="60">
        <f t="shared" si="0"/>
        <v>0</v>
      </c>
      <c r="AF6" s="60">
        <f t="shared" si="0"/>
        <v>0</v>
      </c>
      <c r="AG6" s="60">
        <f t="shared" si="0"/>
        <v>0</v>
      </c>
      <c r="AH6" s="60">
        <f t="shared" si="0"/>
        <v>0</v>
      </c>
      <c r="AI6" s="60">
        <f t="shared" si="0"/>
        <v>0</v>
      </c>
      <c r="AJ6" s="60">
        <f t="shared" si="0"/>
        <v>0</v>
      </c>
      <c r="AK6" s="60">
        <f t="shared" si="0"/>
        <v>0</v>
      </c>
      <c r="AL6" s="60">
        <f t="shared" ref="AL6" si="1">AL7+AL8</f>
        <v>0</v>
      </c>
      <c r="AM6" s="60">
        <f t="shared" si="0"/>
        <v>0</v>
      </c>
      <c r="AN6" s="60">
        <f t="shared" si="0"/>
        <v>0</v>
      </c>
      <c r="AO6" s="60">
        <f t="shared" si="0"/>
        <v>0</v>
      </c>
      <c r="AP6" s="60">
        <f t="shared" si="0"/>
        <v>0</v>
      </c>
      <c r="AQ6" s="61">
        <f t="shared" si="0"/>
        <v>435</v>
      </c>
      <c r="AR6" s="62">
        <f t="shared" si="0"/>
        <v>0</v>
      </c>
      <c r="AS6" s="60">
        <f t="shared" si="0"/>
        <v>351</v>
      </c>
      <c r="AT6" s="60">
        <f t="shared" si="0"/>
        <v>0</v>
      </c>
      <c r="AU6" s="60">
        <f t="shared" si="0"/>
        <v>0</v>
      </c>
      <c r="AV6" s="60">
        <f t="shared" si="0"/>
        <v>0</v>
      </c>
      <c r="AW6" s="60">
        <f t="shared" si="0"/>
        <v>0</v>
      </c>
      <c r="AX6" s="60">
        <f t="shared" si="0"/>
        <v>0</v>
      </c>
      <c r="AY6" s="60">
        <f t="shared" si="0"/>
        <v>0</v>
      </c>
      <c r="AZ6" s="60">
        <f t="shared" si="0"/>
        <v>0</v>
      </c>
      <c r="BA6" s="60">
        <f t="shared" ref="BA6:BB6" si="2">BA7+BA8</f>
        <v>0</v>
      </c>
      <c r="BB6" s="60">
        <f t="shared" si="2"/>
        <v>0</v>
      </c>
      <c r="BC6" s="60">
        <f t="shared" ref="BC6" si="3">BC7+BC8</f>
        <v>0</v>
      </c>
      <c r="BD6" s="61">
        <f t="shared" ref="BD6" si="4">BD7+BD8</f>
        <v>0</v>
      </c>
    </row>
    <row r="7" spans="1:56" ht="21" customHeight="1" x14ac:dyDescent="0.15">
      <c r="A7" s="59" t="s">
        <v>22</v>
      </c>
      <c r="B7" s="58" t="s">
        <v>23</v>
      </c>
      <c r="C7" s="57" t="s">
        <v>41</v>
      </c>
      <c r="D7" s="56" t="s">
        <v>101</v>
      </c>
      <c r="E7" s="56">
        <f>SUM(F7:AZ7)</f>
        <v>808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3">
        <v>0</v>
      </c>
      <c r="L7" s="53">
        <v>0</v>
      </c>
      <c r="M7" s="53">
        <v>0</v>
      </c>
      <c r="N7" s="53">
        <v>0</v>
      </c>
      <c r="O7" s="55">
        <v>0</v>
      </c>
      <c r="P7" s="53">
        <v>0</v>
      </c>
      <c r="Q7" s="39">
        <v>0</v>
      </c>
      <c r="R7" s="54">
        <v>0</v>
      </c>
      <c r="S7" s="54">
        <v>0</v>
      </c>
      <c r="T7" s="52">
        <v>0</v>
      </c>
      <c r="U7" s="52">
        <v>442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39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3">
        <v>218</v>
      </c>
      <c r="AR7" s="39">
        <v>0</v>
      </c>
      <c r="AS7" s="52">
        <v>148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52">
        <v>0</v>
      </c>
      <c r="BD7" s="53">
        <v>0</v>
      </c>
    </row>
    <row r="8" spans="1:56" ht="21" customHeight="1" x14ac:dyDescent="0.15">
      <c r="A8" s="51" t="s">
        <v>22</v>
      </c>
      <c r="B8" s="50" t="s">
        <v>23</v>
      </c>
      <c r="C8" s="49" t="s">
        <v>42</v>
      </c>
      <c r="D8" s="48" t="s">
        <v>101</v>
      </c>
      <c r="E8" s="56">
        <f>SUM(F8:AZ8)</f>
        <v>837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5">
        <v>0</v>
      </c>
      <c r="R8" s="45">
        <v>0</v>
      </c>
      <c r="S8" s="45">
        <v>0</v>
      </c>
      <c r="T8" s="45">
        <v>0</v>
      </c>
      <c r="U8" s="45">
        <v>417</v>
      </c>
      <c r="V8" s="46">
        <v>0</v>
      </c>
      <c r="W8" s="46">
        <v>0</v>
      </c>
      <c r="X8" s="46">
        <v>0</v>
      </c>
      <c r="Y8" s="46">
        <v>0</v>
      </c>
      <c r="Z8" s="46">
        <v>0</v>
      </c>
      <c r="AA8" s="47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6">
        <v>217</v>
      </c>
      <c r="AR8" s="47">
        <v>0</v>
      </c>
      <c r="AS8" s="45">
        <v>203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6">
        <v>0</v>
      </c>
    </row>
    <row r="9" spans="1:56" ht="21" customHeight="1" x14ac:dyDescent="0.15">
      <c r="A9" s="67" t="str">
        <f>A10</f>
        <v>平成23年</v>
      </c>
      <c r="B9" s="66" t="str">
        <f>B10</f>
        <v>2011年</v>
      </c>
      <c r="C9" s="65" t="s">
        <v>40</v>
      </c>
      <c r="D9" s="64">
        <v>31</v>
      </c>
      <c r="E9" s="63">
        <f t="shared" ref="E9:AZ9" si="5">E10+E11</f>
        <v>2141</v>
      </c>
      <c r="F9" s="60">
        <f t="shared" si="5"/>
        <v>0</v>
      </c>
      <c r="G9" s="60">
        <f t="shared" si="5"/>
        <v>0</v>
      </c>
      <c r="H9" s="60">
        <f t="shared" si="5"/>
        <v>294</v>
      </c>
      <c r="I9" s="60">
        <f t="shared" si="5"/>
        <v>25</v>
      </c>
      <c r="J9" s="60">
        <f t="shared" si="5"/>
        <v>290</v>
      </c>
      <c r="K9" s="61">
        <f t="shared" si="5"/>
        <v>0</v>
      </c>
      <c r="L9" s="61">
        <f t="shared" si="5"/>
        <v>0</v>
      </c>
      <c r="M9" s="61">
        <f>M10+M11</f>
        <v>0</v>
      </c>
      <c r="N9" s="61">
        <f>N10+N11</f>
        <v>0</v>
      </c>
      <c r="O9" s="61">
        <f t="shared" si="5"/>
        <v>0</v>
      </c>
      <c r="P9" s="61">
        <f t="shared" si="5"/>
        <v>0</v>
      </c>
      <c r="Q9" s="62">
        <f t="shared" si="5"/>
        <v>0</v>
      </c>
      <c r="R9" s="60">
        <f t="shared" si="5"/>
        <v>0</v>
      </c>
      <c r="S9" s="60">
        <f t="shared" si="5"/>
        <v>0</v>
      </c>
      <c r="T9" s="60">
        <f t="shared" si="5"/>
        <v>0</v>
      </c>
      <c r="U9" s="60">
        <f t="shared" si="5"/>
        <v>0</v>
      </c>
      <c r="V9" s="61">
        <f t="shared" si="5"/>
        <v>0</v>
      </c>
      <c r="W9" s="61">
        <f t="shared" si="5"/>
        <v>0</v>
      </c>
      <c r="X9" s="61">
        <f t="shared" si="5"/>
        <v>0</v>
      </c>
      <c r="Y9" s="61">
        <f t="shared" si="5"/>
        <v>0</v>
      </c>
      <c r="Z9" s="61">
        <f t="shared" si="5"/>
        <v>140</v>
      </c>
      <c r="AA9" s="62">
        <f t="shared" si="5"/>
        <v>0</v>
      </c>
      <c r="AB9" s="60">
        <f t="shared" si="5"/>
        <v>0</v>
      </c>
      <c r="AC9" s="60">
        <f t="shared" si="5"/>
        <v>0</v>
      </c>
      <c r="AD9" s="60">
        <f t="shared" si="5"/>
        <v>0</v>
      </c>
      <c r="AE9" s="60">
        <f t="shared" si="5"/>
        <v>0</v>
      </c>
      <c r="AF9" s="60">
        <f t="shared" si="5"/>
        <v>0</v>
      </c>
      <c r="AG9" s="60">
        <f t="shared" si="5"/>
        <v>0</v>
      </c>
      <c r="AH9" s="60">
        <f t="shared" si="5"/>
        <v>142</v>
      </c>
      <c r="AI9" s="60">
        <f t="shared" si="5"/>
        <v>0</v>
      </c>
      <c r="AJ9" s="60">
        <f t="shared" si="5"/>
        <v>278</v>
      </c>
      <c r="AK9" s="60">
        <f t="shared" si="5"/>
        <v>0</v>
      </c>
      <c r="AL9" s="60">
        <f t="shared" ref="AL9" si="6">AL10+AL11</f>
        <v>0</v>
      </c>
      <c r="AM9" s="60">
        <f t="shared" si="5"/>
        <v>0</v>
      </c>
      <c r="AN9" s="60">
        <f t="shared" si="5"/>
        <v>0</v>
      </c>
      <c r="AO9" s="60">
        <f t="shared" si="5"/>
        <v>0</v>
      </c>
      <c r="AP9" s="60">
        <f t="shared" si="5"/>
        <v>0</v>
      </c>
      <c r="AQ9" s="61">
        <f t="shared" si="5"/>
        <v>250</v>
      </c>
      <c r="AR9" s="62">
        <f t="shared" si="5"/>
        <v>0</v>
      </c>
      <c r="AS9" s="60">
        <f t="shared" si="5"/>
        <v>582</v>
      </c>
      <c r="AT9" s="60">
        <f t="shared" si="5"/>
        <v>0</v>
      </c>
      <c r="AU9" s="61">
        <f t="shared" si="5"/>
        <v>0</v>
      </c>
      <c r="AV9" s="62">
        <f t="shared" si="5"/>
        <v>0</v>
      </c>
      <c r="AW9" s="60">
        <f t="shared" si="5"/>
        <v>140</v>
      </c>
      <c r="AX9" s="60">
        <f t="shared" si="5"/>
        <v>0</v>
      </c>
      <c r="AY9" s="60">
        <f t="shared" si="5"/>
        <v>0</v>
      </c>
      <c r="AZ9" s="60">
        <f t="shared" si="5"/>
        <v>0</v>
      </c>
      <c r="BA9" s="60">
        <f t="shared" ref="BA9:BB9" si="7">BA10+BA11</f>
        <v>0</v>
      </c>
      <c r="BB9" s="60">
        <f t="shared" si="7"/>
        <v>0</v>
      </c>
      <c r="BC9" s="60">
        <f t="shared" ref="BC9" si="8">BC10+BC11</f>
        <v>0</v>
      </c>
      <c r="BD9" s="61">
        <f t="shared" ref="BD9" si="9">BD10+BD11</f>
        <v>0</v>
      </c>
    </row>
    <row r="10" spans="1:56" ht="21" customHeight="1" x14ac:dyDescent="0.15">
      <c r="A10" s="59" t="s">
        <v>20</v>
      </c>
      <c r="B10" s="58" t="s">
        <v>21</v>
      </c>
      <c r="C10" s="57" t="s">
        <v>41</v>
      </c>
      <c r="D10" s="56" t="s">
        <v>101</v>
      </c>
      <c r="E10" s="56">
        <f>SUM(F10:AZ10)</f>
        <v>1205</v>
      </c>
      <c r="F10" s="52">
        <v>0</v>
      </c>
      <c r="G10" s="52">
        <v>0</v>
      </c>
      <c r="H10" s="52">
        <v>147</v>
      </c>
      <c r="I10" s="52">
        <v>0</v>
      </c>
      <c r="J10" s="52">
        <v>290</v>
      </c>
      <c r="K10" s="53">
        <v>0</v>
      </c>
      <c r="L10" s="53">
        <v>0</v>
      </c>
      <c r="M10" s="53">
        <v>0</v>
      </c>
      <c r="N10" s="53">
        <v>0</v>
      </c>
      <c r="O10" s="55">
        <v>0</v>
      </c>
      <c r="P10" s="53">
        <v>0</v>
      </c>
      <c r="Q10" s="39">
        <v>0</v>
      </c>
      <c r="R10" s="54">
        <v>0</v>
      </c>
      <c r="S10" s="54">
        <v>0</v>
      </c>
      <c r="T10" s="52">
        <v>0</v>
      </c>
      <c r="U10" s="52">
        <v>0</v>
      </c>
      <c r="V10" s="53">
        <v>0</v>
      </c>
      <c r="W10" s="53">
        <v>0</v>
      </c>
      <c r="X10" s="53">
        <v>0</v>
      </c>
      <c r="Y10" s="53">
        <v>0</v>
      </c>
      <c r="Z10" s="53">
        <v>71</v>
      </c>
      <c r="AA10" s="39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71</v>
      </c>
      <c r="AI10" s="52">
        <v>0</v>
      </c>
      <c r="AJ10" s="52">
        <v>139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3">
        <v>125</v>
      </c>
      <c r="AR10" s="39">
        <v>0</v>
      </c>
      <c r="AS10" s="52">
        <v>291</v>
      </c>
      <c r="AT10" s="52">
        <v>0</v>
      </c>
      <c r="AU10" s="53">
        <v>0</v>
      </c>
      <c r="AV10" s="39">
        <v>0</v>
      </c>
      <c r="AW10" s="52">
        <v>71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3">
        <v>0</v>
      </c>
    </row>
    <row r="11" spans="1:56" ht="21" customHeight="1" x14ac:dyDescent="0.15">
      <c r="A11" s="51" t="s">
        <v>20</v>
      </c>
      <c r="B11" s="50" t="s">
        <v>21</v>
      </c>
      <c r="C11" s="49" t="s">
        <v>42</v>
      </c>
      <c r="D11" s="48" t="s">
        <v>101</v>
      </c>
      <c r="E11" s="56">
        <f>SUM(F11:AZ11)</f>
        <v>936</v>
      </c>
      <c r="F11" s="45">
        <v>0</v>
      </c>
      <c r="G11" s="45">
        <v>0</v>
      </c>
      <c r="H11" s="45">
        <v>147</v>
      </c>
      <c r="I11" s="45">
        <v>25</v>
      </c>
      <c r="J11" s="45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6">
        <v>0</v>
      </c>
      <c r="W11" s="46">
        <v>0</v>
      </c>
      <c r="X11" s="46">
        <v>0</v>
      </c>
      <c r="Y11" s="46">
        <v>0</v>
      </c>
      <c r="Z11" s="46">
        <v>69</v>
      </c>
      <c r="AA11" s="47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5">
        <v>71</v>
      </c>
      <c r="AI11" s="45">
        <v>0</v>
      </c>
      <c r="AJ11" s="45">
        <v>139</v>
      </c>
      <c r="AK11" s="45">
        <v>0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6">
        <v>125</v>
      </c>
      <c r="AR11" s="45">
        <v>0</v>
      </c>
      <c r="AS11" s="45">
        <v>291</v>
      </c>
      <c r="AT11" s="45">
        <v>0</v>
      </c>
      <c r="AU11" s="46">
        <v>0</v>
      </c>
      <c r="AV11" s="47">
        <v>0</v>
      </c>
      <c r="AW11" s="45">
        <v>69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6">
        <v>0</v>
      </c>
    </row>
    <row r="12" spans="1:56" ht="21" customHeight="1" x14ac:dyDescent="0.15">
      <c r="A12" s="67" t="str">
        <f>A13</f>
        <v>平成24年</v>
      </c>
      <c r="B12" s="66" t="str">
        <f>B13</f>
        <v>2012年</v>
      </c>
      <c r="C12" s="65" t="s">
        <v>40</v>
      </c>
      <c r="D12" s="64">
        <v>45</v>
      </c>
      <c r="E12" s="63">
        <f t="shared" ref="E12:AZ12" si="10">E13+E14</f>
        <v>2924</v>
      </c>
      <c r="F12" s="60">
        <f t="shared" si="10"/>
        <v>0</v>
      </c>
      <c r="G12" s="60">
        <f t="shared" si="10"/>
        <v>0</v>
      </c>
      <c r="H12" s="60">
        <f t="shared" si="10"/>
        <v>0</v>
      </c>
      <c r="I12" s="60">
        <f t="shared" si="10"/>
        <v>0</v>
      </c>
      <c r="J12" s="60">
        <f t="shared" si="10"/>
        <v>0</v>
      </c>
      <c r="K12" s="61">
        <f t="shared" si="10"/>
        <v>0</v>
      </c>
      <c r="L12" s="61">
        <f t="shared" si="10"/>
        <v>0</v>
      </c>
      <c r="M12" s="61">
        <f>M13+M14</f>
        <v>0</v>
      </c>
      <c r="N12" s="61">
        <f>N13+N14</f>
        <v>0</v>
      </c>
      <c r="O12" s="61">
        <f t="shared" si="10"/>
        <v>0</v>
      </c>
      <c r="P12" s="61">
        <f t="shared" si="10"/>
        <v>0</v>
      </c>
      <c r="Q12" s="62">
        <f t="shared" si="10"/>
        <v>0</v>
      </c>
      <c r="R12" s="60">
        <f t="shared" si="10"/>
        <v>0</v>
      </c>
      <c r="S12" s="60">
        <f t="shared" si="10"/>
        <v>0</v>
      </c>
      <c r="T12" s="60">
        <f t="shared" si="10"/>
        <v>0</v>
      </c>
      <c r="U12" s="60">
        <f t="shared" si="10"/>
        <v>0</v>
      </c>
      <c r="V12" s="61">
        <f t="shared" si="10"/>
        <v>0</v>
      </c>
      <c r="W12" s="61">
        <f t="shared" si="10"/>
        <v>0</v>
      </c>
      <c r="X12" s="61">
        <f t="shared" si="10"/>
        <v>0</v>
      </c>
      <c r="Y12" s="61">
        <f t="shared" si="10"/>
        <v>0</v>
      </c>
      <c r="Z12" s="61">
        <f t="shared" si="10"/>
        <v>0</v>
      </c>
      <c r="AA12" s="62">
        <f t="shared" si="10"/>
        <v>0</v>
      </c>
      <c r="AB12" s="60">
        <f t="shared" si="10"/>
        <v>0</v>
      </c>
      <c r="AC12" s="60">
        <f t="shared" si="10"/>
        <v>0</v>
      </c>
      <c r="AD12" s="60">
        <f t="shared" si="10"/>
        <v>0</v>
      </c>
      <c r="AE12" s="60">
        <f t="shared" si="10"/>
        <v>0</v>
      </c>
      <c r="AF12" s="60">
        <f t="shared" si="10"/>
        <v>0</v>
      </c>
      <c r="AG12" s="60">
        <f t="shared" si="10"/>
        <v>0</v>
      </c>
      <c r="AH12" s="60">
        <f t="shared" si="10"/>
        <v>0</v>
      </c>
      <c r="AI12" s="60">
        <f t="shared" si="10"/>
        <v>0</v>
      </c>
      <c r="AJ12" s="60">
        <f t="shared" si="10"/>
        <v>0</v>
      </c>
      <c r="AK12" s="60">
        <f t="shared" si="10"/>
        <v>0</v>
      </c>
      <c r="AL12" s="60">
        <f t="shared" ref="AL12" si="11">AL13+AL14</f>
        <v>0</v>
      </c>
      <c r="AM12" s="60">
        <f t="shared" si="10"/>
        <v>416</v>
      </c>
      <c r="AN12" s="60">
        <f t="shared" si="10"/>
        <v>0</v>
      </c>
      <c r="AO12" s="60">
        <f t="shared" si="10"/>
        <v>581</v>
      </c>
      <c r="AP12" s="60">
        <f t="shared" si="10"/>
        <v>0</v>
      </c>
      <c r="AQ12" s="61">
        <f t="shared" si="10"/>
        <v>291</v>
      </c>
      <c r="AR12" s="62">
        <f t="shared" si="10"/>
        <v>132</v>
      </c>
      <c r="AS12" s="60">
        <f t="shared" si="10"/>
        <v>968</v>
      </c>
      <c r="AT12" s="60">
        <f t="shared" si="10"/>
        <v>0</v>
      </c>
      <c r="AU12" s="61">
        <f t="shared" si="10"/>
        <v>0</v>
      </c>
      <c r="AV12" s="60">
        <f t="shared" si="10"/>
        <v>0</v>
      </c>
      <c r="AW12" s="60">
        <f t="shared" si="10"/>
        <v>536</v>
      </c>
      <c r="AX12" s="60">
        <f t="shared" si="10"/>
        <v>0</v>
      </c>
      <c r="AY12" s="60">
        <f t="shared" si="10"/>
        <v>0</v>
      </c>
      <c r="AZ12" s="60">
        <f t="shared" si="10"/>
        <v>0</v>
      </c>
      <c r="BA12" s="60">
        <f t="shared" ref="BA12:BB12" si="12">BA13+BA14</f>
        <v>0</v>
      </c>
      <c r="BB12" s="60">
        <f t="shared" si="12"/>
        <v>0</v>
      </c>
      <c r="BC12" s="60">
        <f t="shared" ref="BC12" si="13">BC13+BC14</f>
        <v>0</v>
      </c>
      <c r="BD12" s="61">
        <f t="shared" ref="BD12" si="14">BD13+BD14</f>
        <v>0</v>
      </c>
    </row>
    <row r="13" spans="1:56" ht="21" customHeight="1" x14ac:dyDescent="0.15">
      <c r="A13" s="59" t="s">
        <v>18</v>
      </c>
      <c r="B13" s="58" t="s">
        <v>19</v>
      </c>
      <c r="C13" s="57" t="s">
        <v>41</v>
      </c>
      <c r="D13" s="56" t="s">
        <v>100</v>
      </c>
      <c r="E13" s="56">
        <f>SUM(F13:AZ13)</f>
        <v>1360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3">
        <v>0</v>
      </c>
      <c r="L13" s="53">
        <v>0</v>
      </c>
      <c r="M13" s="53">
        <v>0</v>
      </c>
      <c r="N13" s="53">
        <v>0</v>
      </c>
      <c r="O13" s="55">
        <v>0</v>
      </c>
      <c r="P13" s="53">
        <v>0</v>
      </c>
      <c r="Q13" s="39">
        <v>0</v>
      </c>
      <c r="R13" s="54">
        <v>0</v>
      </c>
      <c r="S13" s="54">
        <v>0</v>
      </c>
      <c r="T13" s="52">
        <v>0</v>
      </c>
      <c r="U13" s="52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39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239</v>
      </c>
      <c r="AN13" s="52">
        <v>0</v>
      </c>
      <c r="AO13" s="52">
        <v>278</v>
      </c>
      <c r="AP13" s="52">
        <v>0</v>
      </c>
      <c r="AQ13" s="53">
        <v>74</v>
      </c>
      <c r="AR13" s="39">
        <v>66</v>
      </c>
      <c r="AS13" s="52">
        <v>435</v>
      </c>
      <c r="AT13" s="52">
        <v>0</v>
      </c>
      <c r="AU13" s="53">
        <v>0</v>
      </c>
      <c r="AV13" s="39">
        <v>0</v>
      </c>
      <c r="AW13" s="52">
        <v>268</v>
      </c>
      <c r="AX13" s="52">
        <v>0</v>
      </c>
      <c r="AY13" s="52">
        <v>0</v>
      </c>
      <c r="AZ13" s="52">
        <v>0</v>
      </c>
      <c r="BA13" s="52">
        <v>0</v>
      </c>
      <c r="BB13" s="52">
        <v>0</v>
      </c>
      <c r="BC13" s="52">
        <v>0</v>
      </c>
      <c r="BD13" s="53">
        <v>0</v>
      </c>
    </row>
    <row r="14" spans="1:56" ht="21" customHeight="1" x14ac:dyDescent="0.15">
      <c r="A14" s="51" t="s">
        <v>18</v>
      </c>
      <c r="B14" s="50" t="s">
        <v>19</v>
      </c>
      <c r="C14" s="49" t="s">
        <v>42</v>
      </c>
      <c r="D14" s="48" t="s">
        <v>100</v>
      </c>
      <c r="E14" s="56">
        <f>SUM(F14:AZ14)</f>
        <v>1564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7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177</v>
      </c>
      <c r="AN14" s="45">
        <v>0</v>
      </c>
      <c r="AO14" s="45">
        <v>303</v>
      </c>
      <c r="AP14" s="45">
        <v>0</v>
      </c>
      <c r="AQ14" s="46">
        <v>217</v>
      </c>
      <c r="AR14" s="45">
        <v>66</v>
      </c>
      <c r="AS14" s="45">
        <v>533</v>
      </c>
      <c r="AT14" s="45">
        <v>0</v>
      </c>
      <c r="AU14" s="46">
        <v>0</v>
      </c>
      <c r="AV14" s="45">
        <v>0</v>
      </c>
      <c r="AW14" s="45">
        <v>268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</row>
    <row r="15" spans="1:56" ht="21" customHeight="1" x14ac:dyDescent="0.15">
      <c r="A15" s="67" t="str">
        <f>A16</f>
        <v>平成25年</v>
      </c>
      <c r="B15" s="66" t="str">
        <f>B16</f>
        <v>2013年</v>
      </c>
      <c r="C15" s="65" t="s">
        <v>40</v>
      </c>
      <c r="D15" s="64">
        <v>35</v>
      </c>
      <c r="E15" s="63">
        <f t="shared" ref="E15:AZ15" si="15">E16+E17</f>
        <v>2439</v>
      </c>
      <c r="F15" s="60">
        <f t="shared" si="15"/>
        <v>0</v>
      </c>
      <c r="G15" s="60">
        <f t="shared" si="15"/>
        <v>0</v>
      </c>
      <c r="H15" s="60">
        <f t="shared" si="15"/>
        <v>0</v>
      </c>
      <c r="I15" s="60">
        <f t="shared" si="15"/>
        <v>0</v>
      </c>
      <c r="J15" s="60">
        <f t="shared" si="15"/>
        <v>1457</v>
      </c>
      <c r="K15" s="61">
        <f t="shared" si="15"/>
        <v>0</v>
      </c>
      <c r="L15" s="61">
        <f t="shared" si="15"/>
        <v>0</v>
      </c>
      <c r="M15" s="61">
        <f>M16+M17</f>
        <v>0</v>
      </c>
      <c r="N15" s="61">
        <f>N16+N17</f>
        <v>0</v>
      </c>
      <c r="O15" s="61">
        <f t="shared" si="15"/>
        <v>0</v>
      </c>
      <c r="P15" s="61">
        <f t="shared" si="15"/>
        <v>0</v>
      </c>
      <c r="Q15" s="62">
        <f t="shared" si="15"/>
        <v>0</v>
      </c>
      <c r="R15" s="60">
        <f t="shared" si="15"/>
        <v>0</v>
      </c>
      <c r="S15" s="60">
        <f t="shared" si="15"/>
        <v>0</v>
      </c>
      <c r="T15" s="60">
        <f t="shared" si="15"/>
        <v>0</v>
      </c>
      <c r="U15" s="60">
        <f t="shared" si="15"/>
        <v>0</v>
      </c>
      <c r="V15" s="61">
        <f t="shared" si="15"/>
        <v>0</v>
      </c>
      <c r="W15" s="61">
        <f t="shared" si="15"/>
        <v>0</v>
      </c>
      <c r="X15" s="61">
        <f t="shared" si="15"/>
        <v>0</v>
      </c>
      <c r="Y15" s="61">
        <f t="shared" si="15"/>
        <v>0</v>
      </c>
      <c r="Z15" s="61">
        <f t="shared" si="15"/>
        <v>0</v>
      </c>
      <c r="AA15" s="62">
        <f t="shared" si="15"/>
        <v>0</v>
      </c>
      <c r="AB15" s="60">
        <f t="shared" si="15"/>
        <v>0</v>
      </c>
      <c r="AC15" s="60">
        <f t="shared" si="15"/>
        <v>0</v>
      </c>
      <c r="AD15" s="60">
        <f t="shared" si="15"/>
        <v>0</v>
      </c>
      <c r="AE15" s="60">
        <f t="shared" si="15"/>
        <v>0</v>
      </c>
      <c r="AF15" s="60">
        <f t="shared" si="15"/>
        <v>0</v>
      </c>
      <c r="AG15" s="60">
        <f t="shared" si="15"/>
        <v>0</v>
      </c>
      <c r="AH15" s="60">
        <f t="shared" si="15"/>
        <v>0</v>
      </c>
      <c r="AI15" s="60">
        <f t="shared" si="15"/>
        <v>0</v>
      </c>
      <c r="AJ15" s="60">
        <f t="shared" si="15"/>
        <v>0</v>
      </c>
      <c r="AK15" s="60">
        <f t="shared" si="15"/>
        <v>0</v>
      </c>
      <c r="AL15" s="60">
        <f t="shared" ref="AL15" si="16">AL16+AL17</f>
        <v>0</v>
      </c>
      <c r="AM15" s="60">
        <f t="shared" si="15"/>
        <v>0</v>
      </c>
      <c r="AN15" s="60">
        <f t="shared" si="15"/>
        <v>0</v>
      </c>
      <c r="AO15" s="60">
        <f t="shared" si="15"/>
        <v>0</v>
      </c>
      <c r="AP15" s="60">
        <f t="shared" si="15"/>
        <v>0</v>
      </c>
      <c r="AQ15" s="61">
        <f t="shared" si="15"/>
        <v>142</v>
      </c>
      <c r="AR15" s="62">
        <f t="shared" si="15"/>
        <v>0</v>
      </c>
      <c r="AS15" s="60">
        <f t="shared" si="15"/>
        <v>840</v>
      </c>
      <c r="AT15" s="60">
        <f t="shared" si="15"/>
        <v>0</v>
      </c>
      <c r="AU15" s="61">
        <f t="shared" si="15"/>
        <v>0</v>
      </c>
      <c r="AV15" s="60">
        <f t="shared" si="15"/>
        <v>0</v>
      </c>
      <c r="AW15" s="60">
        <f t="shared" si="15"/>
        <v>0</v>
      </c>
      <c r="AX15" s="60">
        <f t="shared" si="15"/>
        <v>0</v>
      </c>
      <c r="AY15" s="60">
        <f t="shared" si="15"/>
        <v>0</v>
      </c>
      <c r="AZ15" s="60">
        <f t="shared" si="15"/>
        <v>0</v>
      </c>
      <c r="BA15" s="60">
        <f t="shared" ref="BA15:BB15" si="17">BA16+BA17</f>
        <v>0</v>
      </c>
      <c r="BB15" s="60">
        <f t="shared" si="17"/>
        <v>0</v>
      </c>
      <c r="BC15" s="60">
        <f t="shared" ref="BC15" si="18">BC16+BC17</f>
        <v>0</v>
      </c>
      <c r="BD15" s="60">
        <f t="shared" ref="BD15" si="19">BD16+BD17</f>
        <v>0</v>
      </c>
    </row>
    <row r="16" spans="1:56" ht="21" customHeight="1" x14ac:dyDescent="0.15">
      <c r="A16" s="59" t="s">
        <v>16</v>
      </c>
      <c r="B16" s="58" t="s">
        <v>17</v>
      </c>
      <c r="C16" s="57" t="s">
        <v>41</v>
      </c>
      <c r="D16" s="56" t="s">
        <v>100</v>
      </c>
      <c r="E16" s="56">
        <f>SUM(F16:AZ16)</f>
        <v>1170</v>
      </c>
      <c r="F16" s="52">
        <v>0</v>
      </c>
      <c r="G16" s="52">
        <v>0</v>
      </c>
      <c r="H16" s="52">
        <v>0</v>
      </c>
      <c r="I16" s="52">
        <v>0</v>
      </c>
      <c r="J16" s="52">
        <v>679</v>
      </c>
      <c r="K16" s="53">
        <v>0</v>
      </c>
      <c r="L16" s="53">
        <v>0</v>
      </c>
      <c r="M16" s="53">
        <v>0</v>
      </c>
      <c r="N16" s="53">
        <v>0</v>
      </c>
      <c r="O16" s="55">
        <v>0</v>
      </c>
      <c r="P16" s="53">
        <v>0</v>
      </c>
      <c r="Q16" s="39">
        <v>0</v>
      </c>
      <c r="R16" s="54">
        <v>0</v>
      </c>
      <c r="S16" s="54">
        <v>0</v>
      </c>
      <c r="T16" s="52">
        <v>0</v>
      </c>
      <c r="U16" s="52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39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3">
        <v>71</v>
      </c>
      <c r="AR16" s="39">
        <v>0</v>
      </c>
      <c r="AS16" s="52">
        <v>420</v>
      </c>
      <c r="AT16" s="52">
        <v>0</v>
      </c>
      <c r="AU16" s="53">
        <v>0</v>
      </c>
      <c r="AV16" s="39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</row>
    <row r="17" spans="1:56" ht="21" customHeight="1" x14ac:dyDescent="0.15">
      <c r="A17" s="51" t="s">
        <v>16</v>
      </c>
      <c r="B17" s="50" t="s">
        <v>17</v>
      </c>
      <c r="C17" s="49" t="s">
        <v>42</v>
      </c>
      <c r="D17" s="48" t="s">
        <v>100</v>
      </c>
      <c r="E17" s="56">
        <f>SUM(F17:AZ17)</f>
        <v>1269</v>
      </c>
      <c r="F17" s="45">
        <v>0</v>
      </c>
      <c r="G17" s="45">
        <v>0</v>
      </c>
      <c r="H17" s="45">
        <v>0</v>
      </c>
      <c r="I17" s="45">
        <v>0</v>
      </c>
      <c r="J17" s="45">
        <v>778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7">
        <v>0</v>
      </c>
      <c r="R17" s="45">
        <v>0</v>
      </c>
      <c r="S17" s="45">
        <v>0</v>
      </c>
      <c r="T17" s="45">
        <v>0</v>
      </c>
      <c r="U17" s="45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7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6">
        <v>71</v>
      </c>
      <c r="AR17" s="45">
        <v>0</v>
      </c>
      <c r="AS17" s="45">
        <v>420</v>
      </c>
      <c r="AT17" s="45">
        <v>0</v>
      </c>
      <c r="AU17" s="46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</row>
    <row r="18" spans="1:56" ht="21" customHeight="1" x14ac:dyDescent="0.15">
      <c r="A18" s="67" t="str">
        <f>A19</f>
        <v>平成26年</v>
      </c>
      <c r="B18" s="66" t="str">
        <f>B19</f>
        <v>2014年</v>
      </c>
      <c r="C18" s="65" t="s">
        <v>40</v>
      </c>
      <c r="D18" s="64">
        <v>58</v>
      </c>
      <c r="E18" s="63">
        <f t="shared" ref="E18:AZ18" si="20">E19+E20</f>
        <v>3998</v>
      </c>
      <c r="F18" s="60">
        <f t="shared" si="20"/>
        <v>1959</v>
      </c>
      <c r="G18" s="60">
        <f t="shared" si="20"/>
        <v>0</v>
      </c>
      <c r="H18" s="60">
        <f t="shared" si="20"/>
        <v>0</v>
      </c>
      <c r="I18" s="60">
        <f t="shared" si="20"/>
        <v>0</v>
      </c>
      <c r="J18" s="60">
        <f t="shared" si="20"/>
        <v>0</v>
      </c>
      <c r="K18" s="61">
        <f t="shared" si="20"/>
        <v>0</v>
      </c>
      <c r="L18" s="61">
        <f t="shared" si="20"/>
        <v>0</v>
      </c>
      <c r="M18" s="61">
        <f t="shared" si="20"/>
        <v>288</v>
      </c>
      <c r="N18" s="61">
        <f t="shared" ref="N18" si="21">N19+N20</f>
        <v>0</v>
      </c>
      <c r="O18" s="61">
        <f t="shared" si="20"/>
        <v>0</v>
      </c>
      <c r="P18" s="61">
        <f t="shared" si="20"/>
        <v>0</v>
      </c>
      <c r="Q18" s="62">
        <f t="shared" si="20"/>
        <v>0</v>
      </c>
      <c r="R18" s="60">
        <f t="shared" si="20"/>
        <v>0</v>
      </c>
      <c r="S18" s="60">
        <f t="shared" si="20"/>
        <v>0</v>
      </c>
      <c r="T18" s="60">
        <f t="shared" si="20"/>
        <v>0</v>
      </c>
      <c r="U18" s="60">
        <f t="shared" si="20"/>
        <v>0</v>
      </c>
      <c r="V18" s="61">
        <f t="shared" si="20"/>
        <v>0</v>
      </c>
      <c r="W18" s="61">
        <f t="shared" si="20"/>
        <v>0</v>
      </c>
      <c r="X18" s="61">
        <f t="shared" si="20"/>
        <v>617</v>
      </c>
      <c r="Y18" s="61">
        <f t="shared" si="20"/>
        <v>0</v>
      </c>
      <c r="Z18" s="61">
        <f t="shared" si="20"/>
        <v>106</v>
      </c>
      <c r="AA18" s="62">
        <f t="shared" si="20"/>
        <v>0</v>
      </c>
      <c r="AB18" s="60">
        <f t="shared" si="20"/>
        <v>294</v>
      </c>
      <c r="AC18" s="60">
        <f t="shared" si="20"/>
        <v>0</v>
      </c>
      <c r="AD18" s="60">
        <f t="shared" si="20"/>
        <v>0</v>
      </c>
      <c r="AE18" s="60">
        <f t="shared" si="20"/>
        <v>0</v>
      </c>
      <c r="AF18" s="60">
        <f t="shared" si="20"/>
        <v>0</v>
      </c>
      <c r="AG18" s="60">
        <f t="shared" si="20"/>
        <v>0</v>
      </c>
      <c r="AH18" s="60">
        <f t="shared" si="20"/>
        <v>0</v>
      </c>
      <c r="AI18" s="60">
        <f t="shared" si="20"/>
        <v>0</v>
      </c>
      <c r="AJ18" s="60">
        <f t="shared" si="20"/>
        <v>0</v>
      </c>
      <c r="AK18" s="60">
        <f t="shared" si="20"/>
        <v>0</v>
      </c>
      <c r="AL18" s="60">
        <f t="shared" ref="AL18" si="22">AL19+AL20</f>
        <v>0</v>
      </c>
      <c r="AM18" s="60">
        <f t="shared" si="20"/>
        <v>0</v>
      </c>
      <c r="AN18" s="60">
        <f t="shared" si="20"/>
        <v>0</v>
      </c>
      <c r="AO18" s="60">
        <f t="shared" si="20"/>
        <v>0</v>
      </c>
      <c r="AP18" s="60">
        <f t="shared" si="20"/>
        <v>0</v>
      </c>
      <c r="AQ18" s="61">
        <f t="shared" si="20"/>
        <v>39</v>
      </c>
      <c r="AR18" s="62">
        <f t="shared" si="20"/>
        <v>0</v>
      </c>
      <c r="AS18" s="60">
        <f t="shared" si="20"/>
        <v>293</v>
      </c>
      <c r="AT18" s="60">
        <f t="shared" si="20"/>
        <v>201</v>
      </c>
      <c r="AU18" s="61">
        <f t="shared" si="20"/>
        <v>0</v>
      </c>
      <c r="AV18" s="60">
        <f t="shared" si="20"/>
        <v>201</v>
      </c>
      <c r="AW18" s="60">
        <f t="shared" si="20"/>
        <v>0</v>
      </c>
      <c r="AX18" s="60">
        <f t="shared" si="20"/>
        <v>0</v>
      </c>
      <c r="AY18" s="60">
        <f t="shared" si="20"/>
        <v>0</v>
      </c>
      <c r="AZ18" s="60">
        <f t="shared" si="20"/>
        <v>0</v>
      </c>
      <c r="BA18" s="60">
        <f t="shared" ref="BA18:BB18" si="23">BA19+BA20</f>
        <v>0</v>
      </c>
      <c r="BB18" s="60">
        <f t="shared" si="23"/>
        <v>0</v>
      </c>
      <c r="BC18" s="60">
        <f t="shared" ref="BC18" si="24">BC19+BC20</f>
        <v>0</v>
      </c>
      <c r="BD18" s="60">
        <f t="shared" ref="BD18" si="25">BD19+BD20</f>
        <v>0</v>
      </c>
    </row>
    <row r="19" spans="1:56" ht="21" customHeight="1" x14ac:dyDescent="0.15">
      <c r="A19" s="59" t="s">
        <v>14</v>
      </c>
      <c r="B19" s="58" t="s">
        <v>15</v>
      </c>
      <c r="C19" s="57" t="s">
        <v>41</v>
      </c>
      <c r="D19" s="56" t="s">
        <v>100</v>
      </c>
      <c r="E19" s="56">
        <f>SUM(F19:AZ19)</f>
        <v>1907</v>
      </c>
      <c r="F19" s="52">
        <v>943</v>
      </c>
      <c r="G19" s="52">
        <v>0</v>
      </c>
      <c r="H19" s="52">
        <v>0</v>
      </c>
      <c r="I19" s="52">
        <v>0</v>
      </c>
      <c r="J19" s="52">
        <v>0</v>
      </c>
      <c r="K19" s="53">
        <v>0</v>
      </c>
      <c r="L19" s="53">
        <v>0</v>
      </c>
      <c r="M19" s="53">
        <v>144</v>
      </c>
      <c r="N19" s="55">
        <v>0</v>
      </c>
      <c r="O19" s="55">
        <v>0</v>
      </c>
      <c r="P19" s="53">
        <v>0</v>
      </c>
      <c r="Q19" s="39">
        <v>0</v>
      </c>
      <c r="R19" s="54">
        <v>0</v>
      </c>
      <c r="S19" s="54">
        <v>0</v>
      </c>
      <c r="T19" s="52">
        <v>0</v>
      </c>
      <c r="U19" s="52">
        <v>0</v>
      </c>
      <c r="V19" s="53">
        <v>0</v>
      </c>
      <c r="W19" s="53">
        <v>0</v>
      </c>
      <c r="X19" s="53">
        <v>292</v>
      </c>
      <c r="Y19" s="53">
        <v>0</v>
      </c>
      <c r="Z19" s="53">
        <v>34</v>
      </c>
      <c r="AA19" s="39">
        <v>0</v>
      </c>
      <c r="AB19" s="52">
        <v>147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3">
        <v>0</v>
      </c>
      <c r="AR19" s="39">
        <v>0</v>
      </c>
      <c r="AS19" s="52">
        <v>146</v>
      </c>
      <c r="AT19" s="52">
        <v>201</v>
      </c>
      <c r="AU19" s="53">
        <v>0</v>
      </c>
      <c r="AV19" s="39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52">
        <v>0</v>
      </c>
      <c r="BD19" s="52">
        <v>0</v>
      </c>
    </row>
    <row r="20" spans="1:56" ht="21" customHeight="1" x14ac:dyDescent="0.15">
      <c r="A20" s="51" t="s">
        <v>14</v>
      </c>
      <c r="B20" s="50" t="s">
        <v>15</v>
      </c>
      <c r="C20" s="49" t="s">
        <v>42</v>
      </c>
      <c r="D20" s="48" t="s">
        <v>100</v>
      </c>
      <c r="E20" s="56">
        <f>SUM(F20:AZ20)</f>
        <v>2091</v>
      </c>
      <c r="F20" s="45">
        <v>1016</v>
      </c>
      <c r="G20" s="45">
        <v>0</v>
      </c>
      <c r="H20" s="45">
        <v>0</v>
      </c>
      <c r="I20" s="45">
        <v>0</v>
      </c>
      <c r="J20" s="45">
        <v>0</v>
      </c>
      <c r="K20" s="46">
        <v>0</v>
      </c>
      <c r="L20" s="46">
        <v>0</v>
      </c>
      <c r="M20" s="46">
        <v>144</v>
      </c>
      <c r="N20" s="46">
        <v>0</v>
      </c>
      <c r="O20" s="46">
        <v>0</v>
      </c>
      <c r="P20" s="46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6">
        <v>0</v>
      </c>
      <c r="W20" s="46">
        <v>0</v>
      </c>
      <c r="X20" s="46">
        <v>325</v>
      </c>
      <c r="Y20" s="46">
        <v>0</v>
      </c>
      <c r="Z20" s="46">
        <v>72</v>
      </c>
      <c r="AA20" s="47">
        <v>0</v>
      </c>
      <c r="AB20" s="45">
        <v>147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6">
        <v>39</v>
      </c>
      <c r="AR20" s="45">
        <v>0</v>
      </c>
      <c r="AS20" s="45">
        <v>147</v>
      </c>
      <c r="AT20" s="45">
        <v>0</v>
      </c>
      <c r="AU20" s="46">
        <v>0</v>
      </c>
      <c r="AV20" s="45">
        <v>201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0</v>
      </c>
    </row>
    <row r="21" spans="1:56" ht="21" customHeight="1" x14ac:dyDescent="0.15">
      <c r="A21" s="67" t="str">
        <f>A22</f>
        <v>平成27年</v>
      </c>
      <c r="B21" s="66" t="str">
        <f>B22</f>
        <v>2015年</v>
      </c>
      <c r="C21" s="65" t="s">
        <v>40</v>
      </c>
      <c r="D21" s="64">
        <v>106</v>
      </c>
      <c r="E21" s="63">
        <f t="shared" ref="E21:AZ21" si="26">E22+E23</f>
        <v>6688</v>
      </c>
      <c r="F21" s="60">
        <f t="shared" si="26"/>
        <v>1714</v>
      </c>
      <c r="G21" s="60">
        <f t="shared" si="26"/>
        <v>43</v>
      </c>
      <c r="H21" s="60">
        <f t="shared" si="26"/>
        <v>0</v>
      </c>
      <c r="I21" s="60">
        <f t="shared" si="26"/>
        <v>0</v>
      </c>
      <c r="J21" s="60">
        <f t="shared" si="26"/>
        <v>0</v>
      </c>
      <c r="K21" s="61">
        <f t="shared" si="26"/>
        <v>542</v>
      </c>
      <c r="L21" s="61">
        <f t="shared" si="26"/>
        <v>0</v>
      </c>
      <c r="M21" s="61">
        <f t="shared" si="26"/>
        <v>394</v>
      </c>
      <c r="N21" s="61">
        <f t="shared" ref="N21" si="27">N22+N23</f>
        <v>0</v>
      </c>
      <c r="O21" s="61">
        <f t="shared" si="26"/>
        <v>0</v>
      </c>
      <c r="P21" s="61">
        <f t="shared" si="26"/>
        <v>282</v>
      </c>
      <c r="Q21" s="62">
        <f t="shared" si="26"/>
        <v>0</v>
      </c>
      <c r="R21" s="60">
        <f t="shared" si="26"/>
        <v>0</v>
      </c>
      <c r="S21" s="60">
        <f t="shared" si="26"/>
        <v>0</v>
      </c>
      <c r="T21" s="60">
        <f t="shared" si="26"/>
        <v>0</v>
      </c>
      <c r="U21" s="60">
        <f t="shared" si="26"/>
        <v>68</v>
      </c>
      <c r="V21" s="61">
        <f t="shared" si="26"/>
        <v>23</v>
      </c>
      <c r="W21" s="61">
        <f t="shared" si="26"/>
        <v>0</v>
      </c>
      <c r="X21" s="61">
        <f t="shared" si="26"/>
        <v>522</v>
      </c>
      <c r="Y21" s="61">
        <f t="shared" si="26"/>
        <v>0</v>
      </c>
      <c r="Z21" s="61">
        <f t="shared" si="26"/>
        <v>0</v>
      </c>
      <c r="AA21" s="62">
        <f t="shared" si="26"/>
        <v>0</v>
      </c>
      <c r="AB21" s="60">
        <f t="shared" si="26"/>
        <v>57</v>
      </c>
      <c r="AC21" s="60">
        <f t="shared" si="26"/>
        <v>0</v>
      </c>
      <c r="AD21" s="60">
        <f t="shared" si="26"/>
        <v>208</v>
      </c>
      <c r="AE21" s="60">
        <f t="shared" si="26"/>
        <v>67</v>
      </c>
      <c r="AF21" s="60">
        <f t="shared" si="26"/>
        <v>0</v>
      </c>
      <c r="AG21" s="60">
        <f t="shared" si="26"/>
        <v>0</v>
      </c>
      <c r="AH21" s="60">
        <f t="shared" si="26"/>
        <v>0</v>
      </c>
      <c r="AI21" s="60">
        <f t="shared" si="26"/>
        <v>0</v>
      </c>
      <c r="AJ21" s="60">
        <f t="shared" si="26"/>
        <v>0</v>
      </c>
      <c r="AK21" s="60">
        <f t="shared" si="26"/>
        <v>144</v>
      </c>
      <c r="AL21" s="60">
        <f t="shared" ref="AL21" si="28">AL22+AL23</f>
        <v>0</v>
      </c>
      <c r="AM21" s="60">
        <f t="shared" si="26"/>
        <v>0</v>
      </c>
      <c r="AN21" s="60">
        <f t="shared" si="26"/>
        <v>0</v>
      </c>
      <c r="AO21" s="60">
        <f t="shared" si="26"/>
        <v>73</v>
      </c>
      <c r="AP21" s="60">
        <f t="shared" si="26"/>
        <v>0</v>
      </c>
      <c r="AQ21" s="61">
        <f t="shared" si="26"/>
        <v>916</v>
      </c>
      <c r="AR21" s="62">
        <f t="shared" si="26"/>
        <v>74</v>
      </c>
      <c r="AS21" s="60">
        <f t="shared" si="26"/>
        <v>585</v>
      </c>
      <c r="AT21" s="60">
        <f t="shared" si="26"/>
        <v>548</v>
      </c>
      <c r="AU21" s="61">
        <f t="shared" si="26"/>
        <v>0</v>
      </c>
      <c r="AV21" s="60">
        <f t="shared" si="26"/>
        <v>290</v>
      </c>
      <c r="AW21" s="60">
        <f t="shared" si="26"/>
        <v>138</v>
      </c>
      <c r="AX21" s="60">
        <f t="shared" si="26"/>
        <v>0</v>
      </c>
      <c r="AY21" s="60">
        <f t="shared" si="26"/>
        <v>0</v>
      </c>
      <c r="AZ21" s="60">
        <f t="shared" si="26"/>
        <v>0</v>
      </c>
      <c r="BA21" s="60">
        <f t="shared" ref="BA21:BB21" si="29">BA22+BA23</f>
        <v>0</v>
      </c>
      <c r="BB21" s="60">
        <f t="shared" si="29"/>
        <v>0</v>
      </c>
      <c r="BC21" s="60">
        <f t="shared" ref="BC21" si="30">BC22+BC23</f>
        <v>0</v>
      </c>
      <c r="BD21" s="60">
        <f t="shared" ref="BD21" si="31">BD22+BD23</f>
        <v>0</v>
      </c>
    </row>
    <row r="22" spans="1:56" ht="21" customHeight="1" x14ac:dyDescent="0.15">
      <c r="A22" s="59" t="s">
        <v>12</v>
      </c>
      <c r="B22" s="58" t="s">
        <v>13</v>
      </c>
      <c r="C22" s="57" t="s">
        <v>41</v>
      </c>
      <c r="D22" s="56" t="s">
        <v>100</v>
      </c>
      <c r="E22" s="56">
        <f>SUM(F22:AZ22)</f>
        <v>3234</v>
      </c>
      <c r="F22" s="52">
        <v>858</v>
      </c>
      <c r="G22" s="52">
        <v>0</v>
      </c>
      <c r="H22" s="52">
        <v>0</v>
      </c>
      <c r="I22" s="52">
        <v>0</v>
      </c>
      <c r="J22" s="52">
        <v>0</v>
      </c>
      <c r="K22" s="53">
        <v>254</v>
      </c>
      <c r="L22" s="53">
        <v>0</v>
      </c>
      <c r="M22" s="53">
        <v>197</v>
      </c>
      <c r="N22" s="55">
        <v>0</v>
      </c>
      <c r="O22" s="55">
        <v>0</v>
      </c>
      <c r="P22" s="53">
        <v>141</v>
      </c>
      <c r="Q22" s="39">
        <v>0</v>
      </c>
      <c r="R22" s="54">
        <v>0</v>
      </c>
      <c r="S22" s="54">
        <v>0</v>
      </c>
      <c r="T22" s="52">
        <v>0</v>
      </c>
      <c r="U22" s="52">
        <v>68</v>
      </c>
      <c r="V22" s="53">
        <v>12</v>
      </c>
      <c r="W22" s="53">
        <v>0</v>
      </c>
      <c r="X22" s="53">
        <v>230</v>
      </c>
      <c r="Y22" s="53">
        <v>0</v>
      </c>
      <c r="Z22" s="53">
        <v>0</v>
      </c>
      <c r="AA22" s="39">
        <v>0</v>
      </c>
      <c r="AB22" s="52">
        <v>28</v>
      </c>
      <c r="AC22" s="52">
        <v>0</v>
      </c>
      <c r="AD22" s="52">
        <v>104</v>
      </c>
      <c r="AE22" s="52">
        <v>67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72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3">
        <v>458</v>
      </c>
      <c r="AR22" s="39">
        <v>38</v>
      </c>
      <c r="AS22" s="52">
        <v>220</v>
      </c>
      <c r="AT22" s="52">
        <v>418</v>
      </c>
      <c r="AU22" s="53">
        <v>0</v>
      </c>
      <c r="AV22" s="39">
        <v>0</v>
      </c>
      <c r="AW22" s="52">
        <v>69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</row>
    <row r="23" spans="1:56" ht="21" customHeight="1" x14ac:dyDescent="0.15">
      <c r="A23" s="51" t="s">
        <v>12</v>
      </c>
      <c r="B23" s="50" t="s">
        <v>13</v>
      </c>
      <c r="C23" s="49" t="s">
        <v>42</v>
      </c>
      <c r="D23" s="48" t="s">
        <v>100</v>
      </c>
      <c r="E23" s="56">
        <f>SUM(F23:AZ23)</f>
        <v>3454</v>
      </c>
      <c r="F23" s="45">
        <v>856</v>
      </c>
      <c r="G23" s="45">
        <v>43</v>
      </c>
      <c r="H23" s="45">
        <v>0</v>
      </c>
      <c r="I23" s="45">
        <v>0</v>
      </c>
      <c r="J23" s="45">
        <v>0</v>
      </c>
      <c r="K23" s="46">
        <v>288</v>
      </c>
      <c r="L23" s="46">
        <v>0</v>
      </c>
      <c r="M23" s="46">
        <v>197</v>
      </c>
      <c r="N23" s="46">
        <v>0</v>
      </c>
      <c r="O23" s="46">
        <v>0</v>
      </c>
      <c r="P23" s="46">
        <v>141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6">
        <v>11</v>
      </c>
      <c r="W23" s="46">
        <v>0</v>
      </c>
      <c r="X23" s="46">
        <v>292</v>
      </c>
      <c r="Y23" s="46">
        <v>0</v>
      </c>
      <c r="Z23" s="46">
        <v>0</v>
      </c>
      <c r="AA23" s="47">
        <v>0</v>
      </c>
      <c r="AB23" s="45">
        <v>29</v>
      </c>
      <c r="AC23" s="45">
        <v>0</v>
      </c>
      <c r="AD23" s="45">
        <v>104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72</v>
      </c>
      <c r="AL23" s="45">
        <v>0</v>
      </c>
      <c r="AM23" s="45">
        <v>0</v>
      </c>
      <c r="AN23" s="45">
        <v>0</v>
      </c>
      <c r="AO23" s="45">
        <v>73</v>
      </c>
      <c r="AP23" s="45">
        <v>0</v>
      </c>
      <c r="AQ23" s="46">
        <v>458</v>
      </c>
      <c r="AR23" s="45">
        <v>36</v>
      </c>
      <c r="AS23" s="45">
        <v>365</v>
      </c>
      <c r="AT23" s="45">
        <v>130</v>
      </c>
      <c r="AU23" s="46">
        <v>0</v>
      </c>
      <c r="AV23" s="45">
        <v>290</v>
      </c>
      <c r="AW23" s="45">
        <v>69</v>
      </c>
      <c r="AX23" s="45">
        <v>0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0</v>
      </c>
    </row>
    <row r="24" spans="1:56" ht="21" customHeight="1" x14ac:dyDescent="0.15">
      <c r="A24" s="67" t="str">
        <f>A25</f>
        <v>平成28年</v>
      </c>
      <c r="B24" s="66" t="str">
        <f>B25</f>
        <v>2016年</v>
      </c>
      <c r="C24" s="65" t="s">
        <v>40</v>
      </c>
      <c r="D24" s="64">
        <v>98</v>
      </c>
      <c r="E24" s="63">
        <f t="shared" ref="E24:AZ24" si="32">E25+E26</f>
        <v>6069</v>
      </c>
      <c r="F24" s="60">
        <f t="shared" si="32"/>
        <v>1803</v>
      </c>
      <c r="G24" s="60">
        <f t="shared" si="32"/>
        <v>0</v>
      </c>
      <c r="H24" s="60">
        <f t="shared" si="32"/>
        <v>0</v>
      </c>
      <c r="I24" s="60">
        <f t="shared" si="32"/>
        <v>0</v>
      </c>
      <c r="J24" s="60">
        <f t="shared" si="32"/>
        <v>0</v>
      </c>
      <c r="K24" s="61">
        <f t="shared" si="32"/>
        <v>72</v>
      </c>
      <c r="L24" s="61">
        <f t="shared" si="32"/>
        <v>0</v>
      </c>
      <c r="M24" s="61">
        <f t="shared" si="32"/>
        <v>73</v>
      </c>
      <c r="N24" s="61">
        <f t="shared" ref="N24" si="33">N25+N26</f>
        <v>0</v>
      </c>
      <c r="O24" s="61">
        <f t="shared" si="32"/>
        <v>0</v>
      </c>
      <c r="P24" s="61">
        <f t="shared" si="32"/>
        <v>148</v>
      </c>
      <c r="Q24" s="62">
        <f t="shared" si="32"/>
        <v>0</v>
      </c>
      <c r="R24" s="60">
        <f t="shared" si="32"/>
        <v>0</v>
      </c>
      <c r="S24" s="60">
        <f t="shared" si="32"/>
        <v>0</v>
      </c>
      <c r="T24" s="60">
        <f t="shared" si="32"/>
        <v>70</v>
      </c>
      <c r="U24" s="60">
        <f t="shared" si="32"/>
        <v>46</v>
      </c>
      <c r="V24" s="61">
        <f t="shared" si="32"/>
        <v>41</v>
      </c>
      <c r="W24" s="61">
        <f t="shared" si="32"/>
        <v>0</v>
      </c>
      <c r="X24" s="61">
        <f t="shared" si="32"/>
        <v>585</v>
      </c>
      <c r="Y24" s="61">
        <f t="shared" si="32"/>
        <v>0</v>
      </c>
      <c r="Z24" s="61">
        <f t="shared" si="32"/>
        <v>0</v>
      </c>
      <c r="AA24" s="62">
        <f t="shared" si="32"/>
        <v>0</v>
      </c>
      <c r="AB24" s="60">
        <f t="shared" si="32"/>
        <v>0</v>
      </c>
      <c r="AC24" s="60">
        <f t="shared" si="32"/>
        <v>0</v>
      </c>
      <c r="AD24" s="60">
        <f t="shared" si="32"/>
        <v>0</v>
      </c>
      <c r="AE24" s="60">
        <f t="shared" si="32"/>
        <v>0</v>
      </c>
      <c r="AF24" s="60">
        <f t="shared" si="32"/>
        <v>0</v>
      </c>
      <c r="AG24" s="60">
        <f t="shared" si="32"/>
        <v>0</v>
      </c>
      <c r="AH24" s="60">
        <f t="shared" si="32"/>
        <v>281</v>
      </c>
      <c r="AI24" s="60">
        <f t="shared" si="32"/>
        <v>0</v>
      </c>
      <c r="AJ24" s="60">
        <f t="shared" si="32"/>
        <v>281</v>
      </c>
      <c r="AK24" s="60">
        <f t="shared" si="32"/>
        <v>138</v>
      </c>
      <c r="AL24" s="60">
        <f t="shared" si="32"/>
        <v>0</v>
      </c>
      <c r="AM24" s="60">
        <f t="shared" si="32"/>
        <v>0</v>
      </c>
      <c r="AN24" s="60">
        <f t="shared" si="32"/>
        <v>0</v>
      </c>
      <c r="AO24" s="60">
        <f t="shared" si="32"/>
        <v>0</v>
      </c>
      <c r="AP24" s="60">
        <f t="shared" si="32"/>
        <v>0</v>
      </c>
      <c r="AQ24" s="61">
        <f t="shared" si="32"/>
        <v>636</v>
      </c>
      <c r="AR24" s="62">
        <f t="shared" si="32"/>
        <v>74</v>
      </c>
      <c r="AS24" s="60">
        <f t="shared" si="32"/>
        <v>583</v>
      </c>
      <c r="AT24" s="60">
        <f t="shared" si="32"/>
        <v>744</v>
      </c>
      <c r="AU24" s="61">
        <f t="shared" si="32"/>
        <v>122</v>
      </c>
      <c r="AV24" s="60">
        <f t="shared" si="32"/>
        <v>372</v>
      </c>
      <c r="AW24" s="60">
        <f t="shared" si="32"/>
        <v>0</v>
      </c>
      <c r="AX24" s="60">
        <f t="shared" si="32"/>
        <v>0</v>
      </c>
      <c r="AY24" s="60">
        <f t="shared" si="32"/>
        <v>0</v>
      </c>
      <c r="AZ24" s="60">
        <f t="shared" si="32"/>
        <v>0</v>
      </c>
      <c r="BA24" s="60">
        <f t="shared" ref="BA24:BB24" si="34">BA25+BA26</f>
        <v>0</v>
      </c>
      <c r="BB24" s="60">
        <f t="shared" si="34"/>
        <v>0</v>
      </c>
      <c r="BC24" s="60">
        <f t="shared" ref="BC24" si="35">BC25+BC26</f>
        <v>0</v>
      </c>
      <c r="BD24" s="60">
        <f t="shared" ref="BD24" si="36">BD25+BD26</f>
        <v>0</v>
      </c>
    </row>
    <row r="25" spans="1:56" ht="21" customHeight="1" x14ac:dyDescent="0.15">
      <c r="A25" s="59" t="s">
        <v>10</v>
      </c>
      <c r="B25" s="58" t="s">
        <v>11</v>
      </c>
      <c r="C25" s="57" t="s">
        <v>41</v>
      </c>
      <c r="D25" s="56" t="s">
        <v>100</v>
      </c>
      <c r="E25" s="56">
        <f>SUM(F25:AZ25)</f>
        <v>2965</v>
      </c>
      <c r="F25" s="52">
        <v>883</v>
      </c>
      <c r="G25" s="52">
        <v>0</v>
      </c>
      <c r="H25" s="52">
        <v>0</v>
      </c>
      <c r="I25" s="52">
        <v>0</v>
      </c>
      <c r="J25" s="52">
        <v>0</v>
      </c>
      <c r="K25" s="53">
        <v>0</v>
      </c>
      <c r="L25" s="53">
        <v>0</v>
      </c>
      <c r="M25" s="53">
        <v>37</v>
      </c>
      <c r="N25" s="55">
        <v>0</v>
      </c>
      <c r="O25" s="55">
        <v>0</v>
      </c>
      <c r="P25" s="53">
        <v>74</v>
      </c>
      <c r="Q25" s="39">
        <v>0</v>
      </c>
      <c r="R25" s="54">
        <v>0</v>
      </c>
      <c r="S25" s="54">
        <v>0</v>
      </c>
      <c r="T25" s="52">
        <v>35</v>
      </c>
      <c r="U25" s="52">
        <v>23</v>
      </c>
      <c r="V25" s="53">
        <v>41</v>
      </c>
      <c r="W25" s="53">
        <v>0</v>
      </c>
      <c r="X25" s="53">
        <v>293</v>
      </c>
      <c r="Y25" s="53">
        <v>0</v>
      </c>
      <c r="Z25" s="53">
        <v>0</v>
      </c>
      <c r="AA25" s="39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52">
        <v>281</v>
      </c>
      <c r="AK25" s="52">
        <v>69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3">
        <v>284</v>
      </c>
      <c r="AR25" s="39">
        <v>37</v>
      </c>
      <c r="AS25" s="52">
        <v>291</v>
      </c>
      <c r="AT25" s="52">
        <v>556</v>
      </c>
      <c r="AU25" s="53">
        <v>61</v>
      </c>
      <c r="AV25" s="39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52">
        <v>0</v>
      </c>
      <c r="BD25" s="52">
        <v>0</v>
      </c>
    </row>
    <row r="26" spans="1:56" ht="21" customHeight="1" x14ac:dyDescent="0.15">
      <c r="A26" s="51" t="s">
        <v>10</v>
      </c>
      <c r="B26" s="50" t="s">
        <v>11</v>
      </c>
      <c r="C26" s="49" t="s">
        <v>42</v>
      </c>
      <c r="D26" s="48" t="s">
        <v>100</v>
      </c>
      <c r="E26" s="56">
        <f>SUM(F26:AZ26)</f>
        <v>3104</v>
      </c>
      <c r="F26" s="45">
        <v>920</v>
      </c>
      <c r="G26" s="45">
        <v>0</v>
      </c>
      <c r="H26" s="45">
        <v>0</v>
      </c>
      <c r="I26" s="45">
        <v>0</v>
      </c>
      <c r="J26" s="45">
        <v>0</v>
      </c>
      <c r="K26" s="46">
        <v>72</v>
      </c>
      <c r="L26" s="46">
        <v>0</v>
      </c>
      <c r="M26" s="46">
        <v>36</v>
      </c>
      <c r="N26" s="46">
        <v>0</v>
      </c>
      <c r="O26" s="46">
        <v>0</v>
      </c>
      <c r="P26" s="46">
        <v>74</v>
      </c>
      <c r="Q26" s="45">
        <v>0</v>
      </c>
      <c r="R26" s="45">
        <v>0</v>
      </c>
      <c r="S26" s="45">
        <v>0</v>
      </c>
      <c r="T26" s="45">
        <v>35</v>
      </c>
      <c r="U26" s="45">
        <v>23</v>
      </c>
      <c r="V26" s="46">
        <v>0</v>
      </c>
      <c r="W26" s="46">
        <v>0</v>
      </c>
      <c r="X26" s="46">
        <v>292</v>
      </c>
      <c r="Y26" s="46">
        <v>0</v>
      </c>
      <c r="Z26" s="46">
        <v>0</v>
      </c>
      <c r="AA26" s="47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281</v>
      </c>
      <c r="AI26" s="45">
        <v>0</v>
      </c>
      <c r="AJ26" s="45">
        <v>0</v>
      </c>
      <c r="AK26" s="45">
        <v>69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6">
        <v>352</v>
      </c>
      <c r="AR26" s="45">
        <v>37</v>
      </c>
      <c r="AS26" s="45">
        <v>292</v>
      </c>
      <c r="AT26" s="45">
        <v>188</v>
      </c>
      <c r="AU26" s="46">
        <v>61</v>
      </c>
      <c r="AV26" s="45">
        <v>372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</row>
    <row r="27" spans="1:56" ht="21" customHeight="1" x14ac:dyDescent="0.15">
      <c r="A27" s="67" t="str">
        <f>A28</f>
        <v>平成29年</v>
      </c>
      <c r="B27" s="66" t="str">
        <f>B28</f>
        <v>2017年</v>
      </c>
      <c r="C27" s="65" t="s">
        <v>40</v>
      </c>
      <c r="D27" s="64">
        <v>97</v>
      </c>
      <c r="E27" s="63">
        <f t="shared" ref="E27:AZ27" si="37">E28+E29</f>
        <v>6142</v>
      </c>
      <c r="F27" s="60">
        <f t="shared" si="37"/>
        <v>1391</v>
      </c>
      <c r="G27" s="60">
        <f t="shared" si="37"/>
        <v>0</v>
      </c>
      <c r="H27" s="60">
        <f t="shared" si="37"/>
        <v>0</v>
      </c>
      <c r="I27" s="60">
        <f t="shared" si="37"/>
        <v>0</v>
      </c>
      <c r="J27" s="60">
        <f t="shared" si="37"/>
        <v>0</v>
      </c>
      <c r="K27" s="61">
        <f t="shared" si="37"/>
        <v>361</v>
      </c>
      <c r="L27" s="61">
        <f t="shared" si="37"/>
        <v>45</v>
      </c>
      <c r="M27" s="61">
        <f t="shared" si="37"/>
        <v>0</v>
      </c>
      <c r="N27" s="61">
        <f t="shared" ref="N27" si="38">N28+N29</f>
        <v>0</v>
      </c>
      <c r="O27" s="61">
        <f t="shared" si="37"/>
        <v>0</v>
      </c>
      <c r="P27" s="61">
        <f t="shared" si="37"/>
        <v>237</v>
      </c>
      <c r="Q27" s="62">
        <f t="shared" si="37"/>
        <v>73</v>
      </c>
      <c r="R27" s="60">
        <f t="shared" si="37"/>
        <v>0</v>
      </c>
      <c r="S27" s="60">
        <f t="shared" si="37"/>
        <v>0</v>
      </c>
      <c r="T27" s="60">
        <f t="shared" si="37"/>
        <v>0</v>
      </c>
      <c r="U27" s="60">
        <f t="shared" si="37"/>
        <v>0</v>
      </c>
      <c r="V27" s="61">
        <f t="shared" si="37"/>
        <v>0</v>
      </c>
      <c r="W27" s="61">
        <f t="shared" si="37"/>
        <v>44</v>
      </c>
      <c r="X27" s="61">
        <f t="shared" si="37"/>
        <v>138</v>
      </c>
      <c r="Y27" s="61">
        <f t="shared" si="37"/>
        <v>187</v>
      </c>
      <c r="Z27" s="61">
        <f t="shared" si="37"/>
        <v>934</v>
      </c>
      <c r="AA27" s="62">
        <f t="shared" si="37"/>
        <v>0</v>
      </c>
      <c r="AB27" s="60">
        <f t="shared" si="37"/>
        <v>324</v>
      </c>
      <c r="AC27" s="60">
        <f t="shared" si="37"/>
        <v>160</v>
      </c>
      <c r="AD27" s="60">
        <f t="shared" si="37"/>
        <v>0</v>
      </c>
      <c r="AE27" s="60">
        <f t="shared" si="37"/>
        <v>32</v>
      </c>
      <c r="AF27" s="60">
        <f t="shared" si="37"/>
        <v>162</v>
      </c>
      <c r="AG27" s="60">
        <f t="shared" si="37"/>
        <v>0</v>
      </c>
      <c r="AH27" s="60">
        <f t="shared" si="37"/>
        <v>120</v>
      </c>
      <c r="AI27" s="60">
        <f t="shared" si="37"/>
        <v>0</v>
      </c>
      <c r="AJ27" s="60">
        <f t="shared" si="37"/>
        <v>0</v>
      </c>
      <c r="AK27" s="60">
        <f t="shared" si="37"/>
        <v>0</v>
      </c>
      <c r="AL27" s="60">
        <f t="shared" ref="AL27" si="39">AL28+AL29</f>
        <v>0</v>
      </c>
      <c r="AM27" s="60">
        <f t="shared" si="37"/>
        <v>242</v>
      </c>
      <c r="AN27" s="60">
        <f t="shared" si="37"/>
        <v>0</v>
      </c>
      <c r="AO27" s="60">
        <f t="shared" si="37"/>
        <v>0</v>
      </c>
      <c r="AP27" s="60">
        <f t="shared" si="37"/>
        <v>0</v>
      </c>
      <c r="AQ27" s="61">
        <f t="shared" si="37"/>
        <v>1368</v>
      </c>
      <c r="AR27" s="62">
        <f t="shared" si="37"/>
        <v>5</v>
      </c>
      <c r="AS27" s="60">
        <f t="shared" si="37"/>
        <v>156</v>
      </c>
      <c r="AT27" s="60">
        <f t="shared" si="37"/>
        <v>80</v>
      </c>
      <c r="AU27" s="61">
        <f t="shared" si="37"/>
        <v>0</v>
      </c>
      <c r="AV27" s="60">
        <f t="shared" si="37"/>
        <v>0</v>
      </c>
      <c r="AW27" s="60">
        <f t="shared" si="37"/>
        <v>0</v>
      </c>
      <c r="AX27" s="60">
        <f t="shared" si="37"/>
        <v>83</v>
      </c>
      <c r="AY27" s="60">
        <f t="shared" si="37"/>
        <v>0</v>
      </c>
      <c r="AZ27" s="60">
        <f t="shared" si="37"/>
        <v>0</v>
      </c>
      <c r="BA27" s="60">
        <f t="shared" ref="BA27:BB27" si="40">BA28+BA29</f>
        <v>0</v>
      </c>
      <c r="BB27" s="60">
        <f t="shared" si="40"/>
        <v>0</v>
      </c>
      <c r="BC27" s="60">
        <f t="shared" ref="BC27" si="41">BC28+BC29</f>
        <v>0</v>
      </c>
      <c r="BD27" s="60">
        <f t="shared" ref="BD27" si="42">BD28+BD29</f>
        <v>0</v>
      </c>
    </row>
    <row r="28" spans="1:56" ht="21" customHeight="1" x14ac:dyDescent="0.15">
      <c r="A28" s="59" t="s">
        <v>8</v>
      </c>
      <c r="B28" s="58" t="s">
        <v>9</v>
      </c>
      <c r="C28" s="57" t="s">
        <v>41</v>
      </c>
      <c r="D28" s="56" t="s">
        <v>100</v>
      </c>
      <c r="E28" s="56">
        <f>SUM(F28:AZ28)</f>
        <v>2890</v>
      </c>
      <c r="F28" s="52">
        <v>663</v>
      </c>
      <c r="G28" s="52">
        <v>0</v>
      </c>
      <c r="H28" s="52">
        <v>0</v>
      </c>
      <c r="I28" s="52">
        <v>0</v>
      </c>
      <c r="J28" s="52">
        <v>0</v>
      </c>
      <c r="K28" s="53">
        <v>218</v>
      </c>
      <c r="L28" s="53">
        <v>45</v>
      </c>
      <c r="M28" s="53">
        <v>0</v>
      </c>
      <c r="N28" s="55">
        <v>0</v>
      </c>
      <c r="O28" s="55">
        <v>0</v>
      </c>
      <c r="P28" s="53">
        <v>82</v>
      </c>
      <c r="Q28" s="39">
        <v>73</v>
      </c>
      <c r="R28" s="54">
        <v>0</v>
      </c>
      <c r="S28" s="54">
        <v>0</v>
      </c>
      <c r="T28" s="52">
        <v>0</v>
      </c>
      <c r="U28" s="52">
        <v>0</v>
      </c>
      <c r="V28" s="53">
        <v>0</v>
      </c>
      <c r="W28" s="53">
        <v>0</v>
      </c>
      <c r="X28" s="53">
        <v>69</v>
      </c>
      <c r="Y28" s="53">
        <v>93</v>
      </c>
      <c r="Z28" s="53">
        <v>426</v>
      </c>
      <c r="AA28" s="39">
        <v>0</v>
      </c>
      <c r="AB28" s="52">
        <v>162</v>
      </c>
      <c r="AC28" s="52">
        <v>80</v>
      </c>
      <c r="AD28" s="52">
        <v>0</v>
      </c>
      <c r="AE28" s="52">
        <v>16</v>
      </c>
      <c r="AF28" s="52">
        <v>81</v>
      </c>
      <c r="AG28" s="52">
        <v>0</v>
      </c>
      <c r="AH28" s="52">
        <v>60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3">
        <v>576</v>
      </c>
      <c r="AR28" s="39">
        <v>5</v>
      </c>
      <c r="AS28" s="52">
        <v>78</v>
      </c>
      <c r="AT28" s="52">
        <v>80</v>
      </c>
      <c r="AU28" s="53">
        <v>0</v>
      </c>
      <c r="AV28" s="39">
        <v>0</v>
      </c>
      <c r="AW28" s="52">
        <v>0</v>
      </c>
      <c r="AX28" s="52">
        <v>83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</v>
      </c>
    </row>
    <row r="29" spans="1:56" ht="21" customHeight="1" x14ac:dyDescent="0.15">
      <c r="A29" s="51" t="s">
        <v>8</v>
      </c>
      <c r="B29" s="50" t="s">
        <v>9</v>
      </c>
      <c r="C29" s="49" t="s">
        <v>42</v>
      </c>
      <c r="D29" s="48" t="s">
        <v>100</v>
      </c>
      <c r="E29" s="56">
        <f>SUM(F29:AZ29)</f>
        <v>3252</v>
      </c>
      <c r="F29" s="45">
        <v>728</v>
      </c>
      <c r="G29" s="45">
        <v>0</v>
      </c>
      <c r="H29" s="45">
        <v>0</v>
      </c>
      <c r="I29" s="45">
        <v>0</v>
      </c>
      <c r="J29" s="45">
        <v>0</v>
      </c>
      <c r="K29" s="46">
        <v>143</v>
      </c>
      <c r="L29" s="46">
        <v>0</v>
      </c>
      <c r="M29" s="46">
        <v>0</v>
      </c>
      <c r="N29" s="46">
        <v>0</v>
      </c>
      <c r="O29" s="46">
        <v>0</v>
      </c>
      <c r="P29" s="46">
        <v>155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6">
        <v>0</v>
      </c>
      <c r="W29" s="46">
        <v>44</v>
      </c>
      <c r="X29" s="46">
        <v>69</v>
      </c>
      <c r="Y29" s="46">
        <v>94</v>
      </c>
      <c r="Z29" s="46">
        <v>508</v>
      </c>
      <c r="AA29" s="47">
        <v>0</v>
      </c>
      <c r="AB29" s="45">
        <v>162</v>
      </c>
      <c r="AC29" s="45">
        <v>80</v>
      </c>
      <c r="AD29" s="45">
        <v>0</v>
      </c>
      <c r="AE29" s="45">
        <v>16</v>
      </c>
      <c r="AF29" s="45">
        <v>81</v>
      </c>
      <c r="AG29" s="45">
        <v>0</v>
      </c>
      <c r="AH29" s="45">
        <v>60</v>
      </c>
      <c r="AI29" s="45">
        <v>0</v>
      </c>
      <c r="AJ29" s="45">
        <v>0</v>
      </c>
      <c r="AK29" s="45">
        <v>0</v>
      </c>
      <c r="AL29" s="45">
        <v>0</v>
      </c>
      <c r="AM29" s="45">
        <v>242</v>
      </c>
      <c r="AN29" s="45">
        <v>0</v>
      </c>
      <c r="AO29" s="45">
        <v>0</v>
      </c>
      <c r="AP29" s="45">
        <v>0</v>
      </c>
      <c r="AQ29" s="46">
        <v>792</v>
      </c>
      <c r="AR29" s="45">
        <v>0</v>
      </c>
      <c r="AS29" s="45">
        <v>78</v>
      </c>
      <c r="AT29" s="45">
        <v>0</v>
      </c>
      <c r="AU29" s="46"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0</v>
      </c>
      <c r="BA29" s="45">
        <v>0</v>
      </c>
      <c r="BB29" s="45">
        <v>0</v>
      </c>
      <c r="BC29" s="45">
        <v>0</v>
      </c>
      <c r="BD29" s="45">
        <v>0</v>
      </c>
    </row>
    <row r="30" spans="1:56" ht="21" customHeight="1" x14ac:dyDescent="0.15">
      <c r="A30" s="67" t="str">
        <f>A31</f>
        <v>平成30年</v>
      </c>
      <c r="B30" s="66" t="str">
        <f>B31</f>
        <v>2018年</v>
      </c>
      <c r="C30" s="65" t="s">
        <v>40</v>
      </c>
      <c r="D30" s="64">
        <v>142</v>
      </c>
      <c r="E30" s="63">
        <f t="shared" ref="E30:AZ30" si="43">E31+E32</f>
        <v>8083</v>
      </c>
      <c r="F30" s="60">
        <f t="shared" si="43"/>
        <v>1353</v>
      </c>
      <c r="G30" s="60">
        <f t="shared" si="43"/>
        <v>0</v>
      </c>
      <c r="H30" s="60">
        <f t="shared" si="43"/>
        <v>0</v>
      </c>
      <c r="I30" s="60">
        <f t="shared" si="43"/>
        <v>0</v>
      </c>
      <c r="J30" s="60">
        <f t="shared" si="43"/>
        <v>0</v>
      </c>
      <c r="K30" s="61">
        <f t="shared" si="43"/>
        <v>621</v>
      </c>
      <c r="L30" s="61">
        <f t="shared" si="43"/>
        <v>0</v>
      </c>
      <c r="M30" s="61">
        <f t="shared" si="43"/>
        <v>196</v>
      </c>
      <c r="N30" s="61">
        <f t="shared" ref="N30" si="44">N31+N32</f>
        <v>0</v>
      </c>
      <c r="O30" s="61">
        <f t="shared" si="43"/>
        <v>42</v>
      </c>
      <c r="P30" s="61">
        <f t="shared" si="43"/>
        <v>0</v>
      </c>
      <c r="Q30" s="62">
        <f t="shared" si="43"/>
        <v>0</v>
      </c>
      <c r="R30" s="60">
        <f t="shared" si="43"/>
        <v>78</v>
      </c>
      <c r="S30" s="60">
        <f t="shared" si="43"/>
        <v>294</v>
      </c>
      <c r="T30" s="60">
        <f t="shared" si="43"/>
        <v>0</v>
      </c>
      <c r="U30" s="60">
        <f t="shared" si="43"/>
        <v>0</v>
      </c>
      <c r="V30" s="61">
        <f t="shared" si="43"/>
        <v>0</v>
      </c>
      <c r="W30" s="61">
        <f t="shared" si="43"/>
        <v>158</v>
      </c>
      <c r="X30" s="61">
        <f t="shared" si="43"/>
        <v>418</v>
      </c>
      <c r="Y30" s="61">
        <f t="shared" si="43"/>
        <v>74</v>
      </c>
      <c r="Z30" s="61">
        <f t="shared" si="43"/>
        <v>73</v>
      </c>
      <c r="AA30" s="62">
        <f t="shared" si="43"/>
        <v>144</v>
      </c>
      <c r="AB30" s="60">
        <f t="shared" si="43"/>
        <v>451</v>
      </c>
      <c r="AC30" s="60">
        <f t="shared" si="43"/>
        <v>159</v>
      </c>
      <c r="AD30" s="60">
        <f t="shared" si="43"/>
        <v>0</v>
      </c>
      <c r="AE30" s="60">
        <f t="shared" si="43"/>
        <v>0</v>
      </c>
      <c r="AF30" s="60">
        <f t="shared" si="43"/>
        <v>246</v>
      </c>
      <c r="AG30" s="60">
        <f t="shared" si="43"/>
        <v>0</v>
      </c>
      <c r="AH30" s="60">
        <f t="shared" si="43"/>
        <v>762</v>
      </c>
      <c r="AI30" s="60">
        <f t="shared" si="43"/>
        <v>79</v>
      </c>
      <c r="AJ30" s="60">
        <f t="shared" si="43"/>
        <v>124</v>
      </c>
      <c r="AK30" s="60">
        <f t="shared" si="43"/>
        <v>108</v>
      </c>
      <c r="AL30" s="60">
        <f t="shared" si="43"/>
        <v>0</v>
      </c>
      <c r="AM30" s="60">
        <f t="shared" si="43"/>
        <v>360</v>
      </c>
      <c r="AN30" s="60">
        <f t="shared" si="43"/>
        <v>98</v>
      </c>
      <c r="AO30" s="60">
        <f t="shared" si="43"/>
        <v>345</v>
      </c>
      <c r="AP30" s="60">
        <f t="shared" si="43"/>
        <v>0</v>
      </c>
      <c r="AQ30" s="61">
        <f t="shared" si="43"/>
        <v>826</v>
      </c>
      <c r="AR30" s="62">
        <f t="shared" si="43"/>
        <v>0</v>
      </c>
      <c r="AS30" s="60">
        <f t="shared" si="43"/>
        <v>518</v>
      </c>
      <c r="AT30" s="60">
        <f t="shared" si="43"/>
        <v>430</v>
      </c>
      <c r="AU30" s="61">
        <f t="shared" si="43"/>
        <v>0</v>
      </c>
      <c r="AV30" s="60">
        <f t="shared" si="43"/>
        <v>0</v>
      </c>
      <c r="AW30" s="60">
        <f t="shared" si="43"/>
        <v>0</v>
      </c>
      <c r="AX30" s="60">
        <f t="shared" si="43"/>
        <v>126</v>
      </c>
      <c r="AY30" s="60">
        <f t="shared" si="43"/>
        <v>0</v>
      </c>
      <c r="AZ30" s="60">
        <f t="shared" si="43"/>
        <v>0</v>
      </c>
      <c r="BA30" s="60">
        <f t="shared" ref="BA30:BB30" si="45">BA31+BA32</f>
        <v>0</v>
      </c>
      <c r="BB30" s="60">
        <f t="shared" si="45"/>
        <v>0</v>
      </c>
      <c r="BC30" s="60">
        <f t="shared" ref="BC30" si="46">BC31+BC32</f>
        <v>0</v>
      </c>
      <c r="BD30" s="60">
        <f t="shared" ref="BD30" si="47">BD31+BD32</f>
        <v>0</v>
      </c>
    </row>
    <row r="31" spans="1:56" ht="21" customHeight="1" x14ac:dyDescent="0.15">
      <c r="A31" s="59" t="s">
        <v>4</v>
      </c>
      <c r="B31" s="58" t="s">
        <v>5</v>
      </c>
      <c r="C31" s="57" t="s">
        <v>41</v>
      </c>
      <c r="D31" s="56" t="s">
        <v>100</v>
      </c>
      <c r="E31" s="56">
        <f>SUM(F31:AZ31)</f>
        <v>4089</v>
      </c>
      <c r="F31" s="52">
        <v>678</v>
      </c>
      <c r="G31" s="52">
        <v>0</v>
      </c>
      <c r="H31" s="52">
        <v>0</v>
      </c>
      <c r="I31" s="52">
        <v>0</v>
      </c>
      <c r="J31" s="52">
        <v>0</v>
      </c>
      <c r="K31" s="53">
        <v>310</v>
      </c>
      <c r="L31" s="53">
        <v>0</v>
      </c>
      <c r="M31" s="53">
        <v>77</v>
      </c>
      <c r="N31" s="53">
        <v>0</v>
      </c>
      <c r="O31" s="55">
        <v>42</v>
      </c>
      <c r="P31" s="53">
        <v>0</v>
      </c>
      <c r="Q31" s="39">
        <v>0</v>
      </c>
      <c r="R31" s="54">
        <v>78</v>
      </c>
      <c r="S31" s="54">
        <v>147</v>
      </c>
      <c r="T31" s="52">
        <v>0</v>
      </c>
      <c r="U31" s="52">
        <v>0</v>
      </c>
      <c r="V31" s="53">
        <v>0</v>
      </c>
      <c r="W31" s="53">
        <v>79</v>
      </c>
      <c r="X31" s="53">
        <v>263</v>
      </c>
      <c r="Y31" s="53">
        <v>37</v>
      </c>
      <c r="Z31" s="53">
        <v>36</v>
      </c>
      <c r="AA31" s="39">
        <v>72</v>
      </c>
      <c r="AB31" s="52">
        <v>226</v>
      </c>
      <c r="AC31" s="52">
        <v>79</v>
      </c>
      <c r="AD31" s="52">
        <v>0</v>
      </c>
      <c r="AE31" s="52">
        <v>0</v>
      </c>
      <c r="AF31" s="52">
        <v>123</v>
      </c>
      <c r="AG31" s="52">
        <v>0</v>
      </c>
      <c r="AH31" s="52">
        <v>321</v>
      </c>
      <c r="AI31" s="52">
        <v>79</v>
      </c>
      <c r="AJ31" s="52">
        <v>62</v>
      </c>
      <c r="AK31" s="52">
        <v>54</v>
      </c>
      <c r="AL31" s="52">
        <v>0</v>
      </c>
      <c r="AM31" s="52">
        <v>76</v>
      </c>
      <c r="AN31" s="52">
        <v>49</v>
      </c>
      <c r="AO31" s="52">
        <v>139</v>
      </c>
      <c r="AP31" s="52">
        <v>0</v>
      </c>
      <c r="AQ31" s="53">
        <v>419</v>
      </c>
      <c r="AR31" s="39">
        <v>0</v>
      </c>
      <c r="AS31" s="52">
        <v>224</v>
      </c>
      <c r="AT31" s="52">
        <v>356</v>
      </c>
      <c r="AU31" s="53">
        <v>0</v>
      </c>
      <c r="AV31" s="39">
        <v>0</v>
      </c>
      <c r="AW31" s="52">
        <v>0</v>
      </c>
      <c r="AX31" s="52">
        <v>63</v>
      </c>
      <c r="AY31" s="52">
        <v>0</v>
      </c>
      <c r="AZ31" s="52">
        <v>0</v>
      </c>
      <c r="BA31" s="52">
        <v>0</v>
      </c>
      <c r="BB31" s="52">
        <v>0</v>
      </c>
      <c r="BC31" s="52">
        <v>0</v>
      </c>
      <c r="BD31" s="52">
        <v>0</v>
      </c>
    </row>
    <row r="32" spans="1:56" ht="21" customHeight="1" x14ac:dyDescent="0.15">
      <c r="A32" s="51" t="s">
        <v>4</v>
      </c>
      <c r="B32" s="50" t="s">
        <v>5</v>
      </c>
      <c r="C32" s="49" t="s">
        <v>42</v>
      </c>
      <c r="D32" s="48" t="s">
        <v>100</v>
      </c>
      <c r="E32" s="56">
        <f>SUM(F32:AZ32)</f>
        <v>3994</v>
      </c>
      <c r="F32" s="45">
        <v>675</v>
      </c>
      <c r="G32" s="45">
        <v>0</v>
      </c>
      <c r="H32" s="45">
        <v>0</v>
      </c>
      <c r="I32" s="45">
        <v>0</v>
      </c>
      <c r="J32" s="45">
        <v>0</v>
      </c>
      <c r="K32" s="46">
        <v>311</v>
      </c>
      <c r="L32" s="46">
        <v>0</v>
      </c>
      <c r="M32" s="46">
        <v>119</v>
      </c>
      <c r="N32" s="46">
        <v>0</v>
      </c>
      <c r="O32" s="46">
        <v>0</v>
      </c>
      <c r="P32" s="46">
        <v>0</v>
      </c>
      <c r="Q32" s="45">
        <v>0</v>
      </c>
      <c r="R32" s="45">
        <v>0</v>
      </c>
      <c r="S32" s="45">
        <v>147</v>
      </c>
      <c r="T32" s="45">
        <v>0</v>
      </c>
      <c r="U32" s="45">
        <v>0</v>
      </c>
      <c r="V32" s="46">
        <v>0</v>
      </c>
      <c r="W32" s="46">
        <v>79</v>
      </c>
      <c r="X32" s="46">
        <v>155</v>
      </c>
      <c r="Y32" s="46">
        <v>37</v>
      </c>
      <c r="Z32" s="46">
        <v>37</v>
      </c>
      <c r="AA32" s="47">
        <v>72</v>
      </c>
      <c r="AB32" s="45">
        <v>225</v>
      </c>
      <c r="AC32" s="45">
        <v>80</v>
      </c>
      <c r="AD32" s="45">
        <v>0</v>
      </c>
      <c r="AE32" s="45">
        <v>0</v>
      </c>
      <c r="AF32" s="45">
        <v>123</v>
      </c>
      <c r="AG32" s="45">
        <v>0</v>
      </c>
      <c r="AH32" s="45">
        <v>441</v>
      </c>
      <c r="AI32" s="45">
        <v>0</v>
      </c>
      <c r="AJ32" s="45">
        <v>62</v>
      </c>
      <c r="AK32" s="45">
        <v>54</v>
      </c>
      <c r="AL32" s="45">
        <v>0</v>
      </c>
      <c r="AM32" s="45">
        <v>284</v>
      </c>
      <c r="AN32" s="45">
        <v>49</v>
      </c>
      <c r="AO32" s="45">
        <v>206</v>
      </c>
      <c r="AP32" s="45">
        <v>0</v>
      </c>
      <c r="AQ32" s="46">
        <v>407</v>
      </c>
      <c r="AR32" s="45">
        <v>0</v>
      </c>
      <c r="AS32" s="45">
        <v>294</v>
      </c>
      <c r="AT32" s="45">
        <v>74</v>
      </c>
      <c r="AU32" s="46">
        <v>0</v>
      </c>
      <c r="AV32" s="45">
        <v>0</v>
      </c>
      <c r="AW32" s="45">
        <v>0</v>
      </c>
      <c r="AX32" s="45">
        <v>63</v>
      </c>
      <c r="AY32" s="45">
        <v>0</v>
      </c>
      <c r="AZ32" s="45">
        <v>0</v>
      </c>
      <c r="BA32" s="45">
        <v>0</v>
      </c>
      <c r="BB32" s="45">
        <v>0</v>
      </c>
      <c r="BC32" s="45">
        <v>0</v>
      </c>
      <c r="BD32" s="45">
        <v>0</v>
      </c>
    </row>
    <row r="33" spans="1:57" ht="21" customHeight="1" x14ac:dyDescent="0.15">
      <c r="A33" s="67" t="str">
        <f>A34</f>
        <v>令和元年</v>
      </c>
      <c r="B33" s="66" t="str">
        <f>B34</f>
        <v>2019年</v>
      </c>
      <c r="C33" s="65" t="s">
        <v>40</v>
      </c>
      <c r="D33" s="64">
        <v>133</v>
      </c>
      <c r="E33" s="63">
        <f t="shared" ref="E33:AZ33" si="48">E34+E35</f>
        <v>7035</v>
      </c>
      <c r="F33" s="60">
        <f t="shared" si="48"/>
        <v>1179</v>
      </c>
      <c r="G33" s="60">
        <f t="shared" si="48"/>
        <v>0</v>
      </c>
      <c r="H33" s="60">
        <f t="shared" si="48"/>
        <v>0</v>
      </c>
      <c r="I33" s="60">
        <f t="shared" si="48"/>
        <v>0</v>
      </c>
      <c r="J33" s="60">
        <f t="shared" si="48"/>
        <v>0</v>
      </c>
      <c r="K33" s="61">
        <f t="shared" si="48"/>
        <v>628</v>
      </c>
      <c r="L33" s="61">
        <f t="shared" si="48"/>
        <v>0</v>
      </c>
      <c r="M33" s="61">
        <f t="shared" si="48"/>
        <v>372</v>
      </c>
      <c r="N33" s="61">
        <f t="shared" ref="N33" si="49">N34+N35</f>
        <v>0</v>
      </c>
      <c r="O33" s="61">
        <f t="shared" si="48"/>
        <v>0</v>
      </c>
      <c r="P33" s="61">
        <f t="shared" si="48"/>
        <v>89</v>
      </c>
      <c r="Q33" s="62">
        <f t="shared" si="48"/>
        <v>0</v>
      </c>
      <c r="R33" s="60">
        <f t="shared" si="48"/>
        <v>0</v>
      </c>
      <c r="S33" s="60">
        <f t="shared" si="48"/>
        <v>0</v>
      </c>
      <c r="T33" s="60">
        <f t="shared" si="48"/>
        <v>70</v>
      </c>
      <c r="U33" s="60">
        <f t="shared" si="48"/>
        <v>164</v>
      </c>
      <c r="V33" s="61">
        <f t="shared" si="48"/>
        <v>0</v>
      </c>
      <c r="W33" s="61">
        <f t="shared" si="48"/>
        <v>299</v>
      </c>
      <c r="X33" s="61">
        <f t="shared" si="48"/>
        <v>508</v>
      </c>
      <c r="Y33" s="61">
        <f t="shared" si="48"/>
        <v>0</v>
      </c>
      <c r="Z33" s="61">
        <f t="shared" si="48"/>
        <v>0</v>
      </c>
      <c r="AA33" s="62">
        <f t="shared" si="48"/>
        <v>0</v>
      </c>
      <c r="AB33" s="60">
        <f t="shared" si="48"/>
        <v>348</v>
      </c>
      <c r="AC33" s="60">
        <f t="shared" si="48"/>
        <v>158</v>
      </c>
      <c r="AD33" s="60">
        <f t="shared" si="48"/>
        <v>140</v>
      </c>
      <c r="AE33" s="60">
        <f t="shared" si="48"/>
        <v>150</v>
      </c>
      <c r="AF33" s="60">
        <f t="shared" si="48"/>
        <v>416</v>
      </c>
      <c r="AG33" s="60">
        <f t="shared" si="48"/>
        <v>171</v>
      </c>
      <c r="AH33" s="60">
        <f t="shared" si="48"/>
        <v>240</v>
      </c>
      <c r="AI33" s="60">
        <f t="shared" si="48"/>
        <v>0</v>
      </c>
      <c r="AJ33" s="60">
        <f t="shared" si="48"/>
        <v>0</v>
      </c>
      <c r="AK33" s="60">
        <f t="shared" si="48"/>
        <v>166</v>
      </c>
      <c r="AL33" s="60">
        <f t="shared" si="48"/>
        <v>0</v>
      </c>
      <c r="AM33" s="60">
        <f t="shared" si="48"/>
        <v>240</v>
      </c>
      <c r="AN33" s="60">
        <f t="shared" si="48"/>
        <v>102</v>
      </c>
      <c r="AO33" s="60">
        <f t="shared" si="48"/>
        <v>419</v>
      </c>
      <c r="AP33" s="60">
        <f t="shared" si="48"/>
        <v>72</v>
      </c>
      <c r="AQ33" s="61">
        <f t="shared" si="48"/>
        <v>521</v>
      </c>
      <c r="AR33" s="62">
        <f t="shared" si="48"/>
        <v>0</v>
      </c>
      <c r="AS33" s="60">
        <f t="shared" si="48"/>
        <v>294</v>
      </c>
      <c r="AT33" s="60">
        <f t="shared" si="48"/>
        <v>289</v>
      </c>
      <c r="AU33" s="61">
        <f t="shared" si="48"/>
        <v>0</v>
      </c>
      <c r="AV33" s="60">
        <f t="shared" si="48"/>
        <v>0</v>
      </c>
      <c r="AW33" s="60">
        <f t="shared" si="48"/>
        <v>0</v>
      </c>
      <c r="AX33" s="60">
        <f t="shared" si="48"/>
        <v>0</v>
      </c>
      <c r="AY33" s="60">
        <f t="shared" si="48"/>
        <v>0</v>
      </c>
      <c r="AZ33" s="60">
        <f t="shared" si="48"/>
        <v>0</v>
      </c>
      <c r="BA33" s="60">
        <f t="shared" ref="BA33:BB33" si="50">BA34+BA35</f>
        <v>0</v>
      </c>
      <c r="BB33" s="60">
        <f t="shared" si="50"/>
        <v>0</v>
      </c>
      <c r="BC33" s="60">
        <f t="shared" ref="BC33" si="51">BC34+BC35</f>
        <v>0</v>
      </c>
      <c r="BD33" s="60">
        <f t="shared" ref="BD33" si="52">BD34+BD35</f>
        <v>0</v>
      </c>
    </row>
    <row r="34" spans="1:57" ht="21" customHeight="1" x14ac:dyDescent="0.15">
      <c r="A34" s="59" t="s">
        <v>2</v>
      </c>
      <c r="B34" s="58" t="s">
        <v>3</v>
      </c>
      <c r="C34" s="57" t="s">
        <v>41</v>
      </c>
      <c r="D34" s="56" t="s">
        <v>100</v>
      </c>
      <c r="E34" s="56">
        <f>SUM(F34:AZ34)</f>
        <v>3463</v>
      </c>
      <c r="F34" s="52">
        <v>558</v>
      </c>
      <c r="G34" s="52">
        <v>0</v>
      </c>
      <c r="H34" s="52">
        <v>0</v>
      </c>
      <c r="I34" s="52">
        <v>0</v>
      </c>
      <c r="J34" s="52">
        <v>0</v>
      </c>
      <c r="K34" s="53">
        <v>295</v>
      </c>
      <c r="L34" s="53">
        <v>0</v>
      </c>
      <c r="M34" s="53">
        <v>176</v>
      </c>
      <c r="N34" s="53">
        <v>0</v>
      </c>
      <c r="O34" s="55">
        <v>0</v>
      </c>
      <c r="P34" s="53">
        <v>89</v>
      </c>
      <c r="Q34" s="39">
        <v>0</v>
      </c>
      <c r="R34" s="54">
        <v>0</v>
      </c>
      <c r="S34" s="54">
        <v>0</v>
      </c>
      <c r="T34" s="52">
        <v>0</v>
      </c>
      <c r="U34" s="52">
        <v>82</v>
      </c>
      <c r="V34" s="53">
        <v>0</v>
      </c>
      <c r="W34" s="53">
        <v>148</v>
      </c>
      <c r="X34" s="53">
        <v>254</v>
      </c>
      <c r="Y34" s="53">
        <v>0</v>
      </c>
      <c r="Z34" s="53">
        <v>0</v>
      </c>
      <c r="AA34" s="39">
        <v>0</v>
      </c>
      <c r="AB34" s="52">
        <v>174</v>
      </c>
      <c r="AC34" s="52">
        <v>79</v>
      </c>
      <c r="AD34" s="52">
        <v>70</v>
      </c>
      <c r="AE34" s="52">
        <v>75</v>
      </c>
      <c r="AF34" s="52">
        <v>207</v>
      </c>
      <c r="AG34" s="52">
        <v>74</v>
      </c>
      <c r="AH34" s="52">
        <v>120</v>
      </c>
      <c r="AI34" s="52">
        <v>0</v>
      </c>
      <c r="AJ34" s="52">
        <v>0</v>
      </c>
      <c r="AK34" s="52">
        <v>83</v>
      </c>
      <c r="AL34" s="52">
        <v>0</v>
      </c>
      <c r="AM34" s="52">
        <v>120</v>
      </c>
      <c r="AN34" s="52">
        <v>51</v>
      </c>
      <c r="AO34" s="52">
        <v>210</v>
      </c>
      <c r="AP34" s="52">
        <v>36</v>
      </c>
      <c r="AQ34" s="53">
        <v>270</v>
      </c>
      <c r="AR34" s="39">
        <v>0</v>
      </c>
      <c r="AS34" s="52">
        <v>161</v>
      </c>
      <c r="AT34" s="52">
        <v>131</v>
      </c>
      <c r="AU34" s="53">
        <v>0</v>
      </c>
      <c r="AV34" s="39">
        <v>0</v>
      </c>
      <c r="AW34" s="52">
        <v>0</v>
      </c>
      <c r="AX34" s="52">
        <v>0</v>
      </c>
      <c r="AY34" s="52"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</row>
    <row r="35" spans="1:57" ht="21" customHeight="1" x14ac:dyDescent="0.15">
      <c r="A35" s="51" t="s">
        <v>2</v>
      </c>
      <c r="B35" s="50" t="s">
        <v>3</v>
      </c>
      <c r="C35" s="49" t="s">
        <v>42</v>
      </c>
      <c r="D35" s="48" t="s">
        <v>100</v>
      </c>
      <c r="E35" s="56">
        <f>SUM(F35:AZ35)</f>
        <v>3572</v>
      </c>
      <c r="F35" s="45">
        <v>621</v>
      </c>
      <c r="G35" s="45">
        <v>0</v>
      </c>
      <c r="H35" s="45">
        <v>0</v>
      </c>
      <c r="I35" s="45">
        <v>0</v>
      </c>
      <c r="J35" s="45">
        <v>0</v>
      </c>
      <c r="K35" s="46">
        <v>333</v>
      </c>
      <c r="L35" s="46">
        <v>0</v>
      </c>
      <c r="M35" s="46">
        <v>196</v>
      </c>
      <c r="N35" s="46">
        <v>0</v>
      </c>
      <c r="O35" s="46">
        <v>0</v>
      </c>
      <c r="P35" s="46">
        <v>0</v>
      </c>
      <c r="Q35" s="45">
        <v>0</v>
      </c>
      <c r="R35" s="45">
        <v>0</v>
      </c>
      <c r="S35" s="45">
        <v>0</v>
      </c>
      <c r="T35" s="45">
        <v>70</v>
      </c>
      <c r="U35" s="45">
        <v>82</v>
      </c>
      <c r="V35" s="46">
        <v>0</v>
      </c>
      <c r="W35" s="46">
        <v>151</v>
      </c>
      <c r="X35" s="46">
        <v>254</v>
      </c>
      <c r="Y35" s="46">
        <v>0</v>
      </c>
      <c r="Z35" s="46">
        <v>0</v>
      </c>
      <c r="AA35" s="47">
        <v>0</v>
      </c>
      <c r="AB35" s="45">
        <v>174</v>
      </c>
      <c r="AC35" s="45">
        <v>79</v>
      </c>
      <c r="AD35" s="45">
        <v>70</v>
      </c>
      <c r="AE35" s="45">
        <v>75</v>
      </c>
      <c r="AF35" s="45">
        <v>209</v>
      </c>
      <c r="AG35" s="45">
        <v>97</v>
      </c>
      <c r="AH35" s="45">
        <v>120</v>
      </c>
      <c r="AI35" s="45">
        <v>0</v>
      </c>
      <c r="AJ35" s="45">
        <v>0</v>
      </c>
      <c r="AK35" s="45">
        <v>83</v>
      </c>
      <c r="AL35" s="45">
        <v>0</v>
      </c>
      <c r="AM35" s="45">
        <v>120</v>
      </c>
      <c r="AN35" s="45">
        <v>51</v>
      </c>
      <c r="AO35" s="45">
        <v>209</v>
      </c>
      <c r="AP35" s="45">
        <v>36</v>
      </c>
      <c r="AQ35" s="46">
        <v>251</v>
      </c>
      <c r="AR35" s="45">
        <v>0</v>
      </c>
      <c r="AS35" s="45">
        <v>133</v>
      </c>
      <c r="AT35" s="45">
        <v>158</v>
      </c>
      <c r="AU35" s="46">
        <v>0</v>
      </c>
      <c r="AV35" s="45">
        <v>0</v>
      </c>
      <c r="AW35" s="45">
        <v>0</v>
      </c>
      <c r="AX35" s="45">
        <v>0</v>
      </c>
      <c r="AY35" s="45">
        <v>0</v>
      </c>
      <c r="AZ35" s="45">
        <v>0</v>
      </c>
      <c r="BA35" s="45">
        <v>0</v>
      </c>
      <c r="BB35" s="45">
        <v>0</v>
      </c>
      <c r="BC35" s="45">
        <v>0</v>
      </c>
      <c r="BD35" s="45">
        <v>0</v>
      </c>
    </row>
    <row r="36" spans="1:57" ht="21" customHeight="1" x14ac:dyDescent="0.15">
      <c r="A36" s="67" t="str">
        <f>A37</f>
        <v>令和2年</v>
      </c>
      <c r="B36" s="66" t="str">
        <f>B37</f>
        <v>2020年</v>
      </c>
      <c r="C36" s="65" t="s">
        <v>40</v>
      </c>
      <c r="D36" s="64">
        <v>44</v>
      </c>
      <c r="E36" s="63">
        <f t="shared" ref="E36:BB36" si="53">E37+E38</f>
        <v>2148</v>
      </c>
      <c r="F36" s="60">
        <f t="shared" si="53"/>
        <v>0</v>
      </c>
      <c r="G36" s="60">
        <f t="shared" si="53"/>
        <v>0</v>
      </c>
      <c r="H36" s="60">
        <f t="shared" si="53"/>
        <v>0</v>
      </c>
      <c r="I36" s="60">
        <f t="shared" si="53"/>
        <v>0</v>
      </c>
      <c r="J36" s="60">
        <f t="shared" si="53"/>
        <v>0</v>
      </c>
      <c r="K36" s="61">
        <f t="shared" si="53"/>
        <v>0</v>
      </c>
      <c r="L36" s="61">
        <f t="shared" si="53"/>
        <v>0</v>
      </c>
      <c r="M36" s="61">
        <f t="shared" si="53"/>
        <v>0</v>
      </c>
      <c r="N36" s="61">
        <f t="shared" ref="N36" si="54">N37+N38</f>
        <v>0</v>
      </c>
      <c r="O36" s="61">
        <f t="shared" si="53"/>
        <v>0</v>
      </c>
      <c r="P36" s="61">
        <f t="shared" si="53"/>
        <v>0</v>
      </c>
      <c r="Q36" s="62">
        <f t="shared" si="53"/>
        <v>0</v>
      </c>
      <c r="R36" s="60">
        <f t="shared" si="53"/>
        <v>196</v>
      </c>
      <c r="S36" s="60">
        <f t="shared" si="53"/>
        <v>0</v>
      </c>
      <c r="T36" s="60">
        <f t="shared" si="53"/>
        <v>0</v>
      </c>
      <c r="U36" s="60">
        <f t="shared" si="53"/>
        <v>0</v>
      </c>
      <c r="V36" s="61">
        <f t="shared" si="53"/>
        <v>0</v>
      </c>
      <c r="W36" s="61">
        <f t="shared" si="53"/>
        <v>86</v>
      </c>
      <c r="X36" s="61">
        <f t="shared" si="53"/>
        <v>86</v>
      </c>
      <c r="Y36" s="61">
        <f t="shared" si="53"/>
        <v>0</v>
      </c>
      <c r="Z36" s="61">
        <f t="shared" si="53"/>
        <v>0</v>
      </c>
      <c r="AA36" s="62">
        <f t="shared" si="53"/>
        <v>0</v>
      </c>
      <c r="AB36" s="60">
        <f t="shared" si="53"/>
        <v>132</v>
      </c>
      <c r="AC36" s="60">
        <f t="shared" si="53"/>
        <v>0</v>
      </c>
      <c r="AD36" s="60">
        <f t="shared" si="53"/>
        <v>0</v>
      </c>
      <c r="AE36" s="60">
        <f t="shared" si="53"/>
        <v>0</v>
      </c>
      <c r="AF36" s="60">
        <f t="shared" si="53"/>
        <v>160</v>
      </c>
      <c r="AG36" s="60">
        <f t="shared" si="53"/>
        <v>289</v>
      </c>
      <c r="AH36" s="60">
        <f t="shared" si="53"/>
        <v>159</v>
      </c>
      <c r="AI36" s="60">
        <f t="shared" si="53"/>
        <v>0</v>
      </c>
      <c r="AJ36" s="60">
        <f t="shared" si="53"/>
        <v>103</v>
      </c>
      <c r="AK36" s="60">
        <f t="shared" si="53"/>
        <v>0</v>
      </c>
      <c r="AL36" s="60">
        <f t="shared" ref="AL36" si="55">AL37+AL38</f>
        <v>0</v>
      </c>
      <c r="AM36" s="60">
        <f t="shared" si="53"/>
        <v>0</v>
      </c>
      <c r="AN36" s="60">
        <f t="shared" si="53"/>
        <v>0</v>
      </c>
      <c r="AO36" s="60">
        <f t="shared" si="53"/>
        <v>0</v>
      </c>
      <c r="AP36" s="60">
        <f t="shared" si="53"/>
        <v>0</v>
      </c>
      <c r="AQ36" s="61">
        <f t="shared" si="53"/>
        <v>121</v>
      </c>
      <c r="AR36" s="62">
        <f t="shared" si="53"/>
        <v>111</v>
      </c>
      <c r="AS36" s="60">
        <f t="shared" si="53"/>
        <v>95</v>
      </c>
      <c r="AT36" s="60">
        <f t="shared" si="53"/>
        <v>0</v>
      </c>
      <c r="AU36" s="61">
        <f t="shared" si="53"/>
        <v>0</v>
      </c>
      <c r="AV36" s="60">
        <f t="shared" si="53"/>
        <v>0</v>
      </c>
      <c r="AW36" s="60">
        <f t="shared" si="53"/>
        <v>0</v>
      </c>
      <c r="AX36" s="60">
        <f t="shared" si="53"/>
        <v>217</v>
      </c>
      <c r="AY36" s="60">
        <f t="shared" si="53"/>
        <v>275</v>
      </c>
      <c r="AZ36" s="60">
        <f t="shared" si="53"/>
        <v>118</v>
      </c>
      <c r="BA36" s="60">
        <f t="shared" si="53"/>
        <v>0</v>
      </c>
      <c r="BB36" s="60">
        <f t="shared" si="53"/>
        <v>0</v>
      </c>
      <c r="BC36" s="60">
        <f t="shared" ref="BC36" si="56">BC37+BC38</f>
        <v>0</v>
      </c>
      <c r="BD36" s="60">
        <f t="shared" ref="BD36" si="57">BD37+BD38</f>
        <v>0</v>
      </c>
    </row>
    <row r="37" spans="1:57" s="44" customFormat="1" ht="21" customHeight="1" x14ac:dyDescent="0.15">
      <c r="A37" s="59" t="s">
        <v>29</v>
      </c>
      <c r="B37" s="58" t="s">
        <v>30</v>
      </c>
      <c r="C37" s="57" t="s">
        <v>41</v>
      </c>
      <c r="D37" s="56" t="s">
        <v>100</v>
      </c>
      <c r="E37" s="56">
        <f>SUM(F37:AZ37)</f>
        <v>942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3">
        <v>0</v>
      </c>
      <c r="L37" s="53">
        <v>0</v>
      </c>
      <c r="M37" s="53">
        <v>0</v>
      </c>
      <c r="N37" s="53">
        <v>0</v>
      </c>
      <c r="O37" s="55">
        <v>0</v>
      </c>
      <c r="P37" s="53">
        <v>0</v>
      </c>
      <c r="Q37" s="39">
        <v>0</v>
      </c>
      <c r="R37" s="54">
        <v>98</v>
      </c>
      <c r="S37" s="54">
        <v>0</v>
      </c>
      <c r="T37" s="52">
        <v>0</v>
      </c>
      <c r="U37" s="52">
        <v>0</v>
      </c>
      <c r="V37" s="53">
        <v>0</v>
      </c>
      <c r="W37" s="53">
        <v>43</v>
      </c>
      <c r="X37" s="53">
        <v>43</v>
      </c>
      <c r="Y37" s="53">
        <v>0</v>
      </c>
      <c r="Z37" s="53">
        <v>0</v>
      </c>
      <c r="AA37" s="39">
        <v>0</v>
      </c>
      <c r="AB37" s="52">
        <v>66</v>
      </c>
      <c r="AC37" s="52">
        <v>0</v>
      </c>
      <c r="AD37" s="52">
        <v>0</v>
      </c>
      <c r="AE37" s="52">
        <v>0</v>
      </c>
      <c r="AF37" s="52">
        <v>80</v>
      </c>
      <c r="AG37" s="52">
        <v>157</v>
      </c>
      <c r="AH37" s="52">
        <v>79</v>
      </c>
      <c r="AI37" s="52">
        <v>0</v>
      </c>
      <c r="AJ37" s="52">
        <v>63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3">
        <v>37</v>
      </c>
      <c r="AR37" s="39">
        <v>56</v>
      </c>
      <c r="AS37" s="52">
        <v>48</v>
      </c>
      <c r="AT37" s="52">
        <v>0</v>
      </c>
      <c r="AU37" s="53">
        <v>0</v>
      </c>
      <c r="AV37" s="39">
        <v>0</v>
      </c>
      <c r="AW37" s="52">
        <v>0</v>
      </c>
      <c r="AX37" s="52">
        <v>109</v>
      </c>
      <c r="AY37" s="52">
        <v>0</v>
      </c>
      <c r="AZ37" s="52">
        <v>63</v>
      </c>
      <c r="BA37" s="52">
        <v>0</v>
      </c>
      <c r="BB37" s="52">
        <v>0</v>
      </c>
      <c r="BC37" s="52">
        <v>0</v>
      </c>
      <c r="BD37" s="52">
        <v>0</v>
      </c>
    </row>
    <row r="38" spans="1:57" s="44" customFormat="1" ht="21" customHeight="1" x14ac:dyDescent="0.15">
      <c r="A38" s="51" t="s">
        <v>29</v>
      </c>
      <c r="B38" s="50" t="s">
        <v>30</v>
      </c>
      <c r="C38" s="49" t="s">
        <v>42</v>
      </c>
      <c r="D38" s="48" t="s">
        <v>100</v>
      </c>
      <c r="E38" s="48">
        <f>SUM(F38:AZ38)</f>
        <v>1206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5">
        <v>0</v>
      </c>
      <c r="R38" s="45">
        <v>98</v>
      </c>
      <c r="S38" s="45">
        <v>0</v>
      </c>
      <c r="T38" s="45">
        <v>0</v>
      </c>
      <c r="U38" s="45">
        <v>0</v>
      </c>
      <c r="V38" s="46">
        <v>0</v>
      </c>
      <c r="W38" s="46">
        <v>43</v>
      </c>
      <c r="X38" s="46">
        <v>43</v>
      </c>
      <c r="Y38" s="46">
        <v>0</v>
      </c>
      <c r="Z38" s="46">
        <v>0</v>
      </c>
      <c r="AA38" s="47">
        <v>0</v>
      </c>
      <c r="AB38" s="45">
        <v>66</v>
      </c>
      <c r="AC38" s="45">
        <v>0</v>
      </c>
      <c r="AD38" s="45">
        <v>0</v>
      </c>
      <c r="AE38" s="45">
        <v>0</v>
      </c>
      <c r="AF38" s="45">
        <v>80</v>
      </c>
      <c r="AG38" s="45">
        <v>132</v>
      </c>
      <c r="AH38" s="45">
        <v>80</v>
      </c>
      <c r="AI38" s="45">
        <v>0</v>
      </c>
      <c r="AJ38" s="45">
        <v>40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6">
        <v>84</v>
      </c>
      <c r="AR38" s="45">
        <v>55</v>
      </c>
      <c r="AS38" s="45">
        <v>47</v>
      </c>
      <c r="AT38" s="45">
        <v>0</v>
      </c>
      <c r="AU38" s="46">
        <v>0</v>
      </c>
      <c r="AV38" s="45">
        <v>0</v>
      </c>
      <c r="AW38" s="45">
        <v>0</v>
      </c>
      <c r="AX38" s="45">
        <v>108</v>
      </c>
      <c r="AY38" s="45">
        <v>275</v>
      </c>
      <c r="AZ38" s="45">
        <v>55</v>
      </c>
      <c r="BA38" s="45">
        <v>0</v>
      </c>
      <c r="BB38" s="45">
        <v>0</v>
      </c>
      <c r="BC38" s="45">
        <v>0</v>
      </c>
      <c r="BD38" s="45">
        <v>0</v>
      </c>
    </row>
    <row r="39" spans="1:57" s="93" customFormat="1" ht="21" customHeight="1" x14ac:dyDescent="0.15">
      <c r="A39" s="86" t="s">
        <v>152</v>
      </c>
      <c r="B39" s="87" t="s">
        <v>153</v>
      </c>
      <c r="C39" s="88" t="s">
        <v>40</v>
      </c>
      <c r="D39" s="64">
        <v>47</v>
      </c>
      <c r="E39" s="89">
        <v>2573</v>
      </c>
      <c r="F39" s="90">
        <v>93</v>
      </c>
      <c r="G39" s="90">
        <v>0</v>
      </c>
      <c r="H39" s="90">
        <v>0</v>
      </c>
      <c r="I39" s="90">
        <v>0</v>
      </c>
      <c r="J39" s="90">
        <v>0</v>
      </c>
      <c r="K39" s="91">
        <v>90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2">
        <v>0</v>
      </c>
      <c r="R39" s="91">
        <v>0</v>
      </c>
      <c r="S39" s="91">
        <v>0</v>
      </c>
      <c r="T39" s="91">
        <v>0</v>
      </c>
      <c r="U39" s="91">
        <v>0</v>
      </c>
      <c r="V39" s="92">
        <v>0</v>
      </c>
      <c r="W39" s="91">
        <v>163</v>
      </c>
      <c r="X39" s="91">
        <v>54</v>
      </c>
      <c r="Y39" s="91">
        <v>0</v>
      </c>
      <c r="Z39" s="91">
        <v>103</v>
      </c>
      <c r="AA39" s="92">
        <v>84</v>
      </c>
      <c r="AB39" s="90">
        <v>213</v>
      </c>
      <c r="AC39" s="90">
        <f t="shared" ref="AC39:AE39" si="58">AC40+AC41</f>
        <v>0</v>
      </c>
      <c r="AD39" s="90">
        <f t="shared" si="58"/>
        <v>0</v>
      </c>
      <c r="AE39" s="90">
        <f t="shared" si="58"/>
        <v>0</v>
      </c>
      <c r="AF39" s="90">
        <v>60</v>
      </c>
      <c r="AG39" s="90">
        <v>126</v>
      </c>
      <c r="AH39" s="90">
        <v>0</v>
      </c>
      <c r="AI39" s="90">
        <v>0</v>
      </c>
      <c r="AJ39" s="90">
        <v>139</v>
      </c>
      <c r="AK39" s="90">
        <v>0</v>
      </c>
      <c r="AL39" s="90">
        <v>0</v>
      </c>
      <c r="AM39" s="90">
        <v>0</v>
      </c>
      <c r="AN39" s="90">
        <v>0</v>
      </c>
      <c r="AO39" s="90">
        <v>212</v>
      </c>
      <c r="AP39" s="90">
        <v>0</v>
      </c>
      <c r="AQ39" s="91">
        <v>66</v>
      </c>
      <c r="AR39" s="92">
        <v>0</v>
      </c>
      <c r="AS39" s="90">
        <v>0</v>
      </c>
      <c r="AT39" s="90">
        <v>0</v>
      </c>
      <c r="AU39" s="91">
        <v>0</v>
      </c>
      <c r="AV39" s="90">
        <v>0</v>
      </c>
      <c r="AW39" s="90">
        <v>698</v>
      </c>
      <c r="AX39" s="90">
        <v>152</v>
      </c>
      <c r="AY39" s="90">
        <v>320</v>
      </c>
      <c r="AZ39" s="90">
        <v>0</v>
      </c>
      <c r="BA39" s="90">
        <v>0</v>
      </c>
      <c r="BB39" s="90">
        <v>0</v>
      </c>
      <c r="BC39" s="90">
        <v>0</v>
      </c>
      <c r="BD39" s="90">
        <v>0</v>
      </c>
    </row>
    <row r="40" spans="1:57" s="98" customFormat="1" ht="21" customHeight="1" x14ac:dyDescent="0.15">
      <c r="A40" s="94" t="s">
        <v>152</v>
      </c>
      <c r="B40" s="95" t="s">
        <v>153</v>
      </c>
      <c r="C40" s="57" t="s">
        <v>41</v>
      </c>
      <c r="D40" s="56" t="s">
        <v>100</v>
      </c>
      <c r="E40" s="56">
        <v>1123</v>
      </c>
      <c r="F40" s="57">
        <v>45</v>
      </c>
      <c r="G40" s="57">
        <v>0</v>
      </c>
      <c r="H40" s="57">
        <v>0</v>
      </c>
      <c r="I40" s="57">
        <v>0</v>
      </c>
      <c r="J40" s="57">
        <v>0</v>
      </c>
      <c r="K40" s="56">
        <v>45</v>
      </c>
      <c r="L40" s="56">
        <v>0</v>
      </c>
      <c r="M40" s="56">
        <v>0</v>
      </c>
      <c r="N40" s="56">
        <v>0</v>
      </c>
      <c r="O40" s="96">
        <v>0</v>
      </c>
      <c r="P40" s="56">
        <v>0</v>
      </c>
      <c r="Q40" s="97">
        <v>0</v>
      </c>
      <c r="R40" s="56">
        <v>0</v>
      </c>
      <c r="S40" s="56">
        <v>0</v>
      </c>
      <c r="T40" s="96">
        <v>0</v>
      </c>
      <c r="U40" s="56">
        <v>0</v>
      </c>
      <c r="V40" s="97">
        <v>0</v>
      </c>
      <c r="W40" s="56">
        <v>82</v>
      </c>
      <c r="X40" s="56">
        <v>27</v>
      </c>
      <c r="Y40" s="56">
        <v>0</v>
      </c>
      <c r="Z40" s="56">
        <v>51</v>
      </c>
      <c r="AA40" s="97">
        <v>42</v>
      </c>
      <c r="AB40" s="57">
        <v>107</v>
      </c>
      <c r="AC40" s="57">
        <v>0</v>
      </c>
      <c r="AD40" s="57">
        <v>0</v>
      </c>
      <c r="AE40" s="57">
        <v>0</v>
      </c>
      <c r="AF40" s="57">
        <v>30</v>
      </c>
      <c r="AG40" s="57">
        <v>61</v>
      </c>
      <c r="AH40" s="57">
        <v>0</v>
      </c>
      <c r="AI40" s="57">
        <v>0</v>
      </c>
      <c r="AJ40" s="57">
        <v>69</v>
      </c>
      <c r="AK40" s="57">
        <v>0</v>
      </c>
      <c r="AL40" s="57">
        <v>0</v>
      </c>
      <c r="AM40" s="57">
        <v>0</v>
      </c>
      <c r="AN40" s="57">
        <v>0</v>
      </c>
      <c r="AO40" s="57">
        <v>106</v>
      </c>
      <c r="AP40" s="57">
        <v>0</v>
      </c>
      <c r="AQ40" s="56">
        <v>33</v>
      </c>
      <c r="AR40" s="97">
        <v>0</v>
      </c>
      <c r="AS40" s="57">
        <v>0</v>
      </c>
      <c r="AT40" s="57">
        <v>0</v>
      </c>
      <c r="AU40" s="56">
        <v>0</v>
      </c>
      <c r="AV40" s="97">
        <v>0</v>
      </c>
      <c r="AW40" s="57">
        <v>349</v>
      </c>
      <c r="AX40" s="57">
        <v>76</v>
      </c>
      <c r="AY40" s="57">
        <v>0</v>
      </c>
      <c r="AZ40" s="57">
        <v>0</v>
      </c>
      <c r="BA40" s="57">
        <v>0</v>
      </c>
      <c r="BB40" s="57">
        <v>0</v>
      </c>
      <c r="BC40" s="57">
        <v>0</v>
      </c>
      <c r="BD40" s="57">
        <v>0</v>
      </c>
    </row>
    <row r="41" spans="1:57" s="98" customFormat="1" ht="21" customHeight="1" x14ac:dyDescent="0.15">
      <c r="A41" s="99" t="s">
        <v>152</v>
      </c>
      <c r="B41" s="100" t="s">
        <v>153</v>
      </c>
      <c r="C41" s="49" t="s">
        <v>42</v>
      </c>
      <c r="D41" s="48" t="s">
        <v>100</v>
      </c>
      <c r="E41" s="48">
        <v>1450</v>
      </c>
      <c r="F41" s="49">
        <v>48</v>
      </c>
      <c r="G41" s="49">
        <v>0</v>
      </c>
      <c r="H41" s="49">
        <v>0</v>
      </c>
      <c r="I41" s="49">
        <v>0</v>
      </c>
      <c r="J41" s="49">
        <v>0</v>
      </c>
      <c r="K41" s="48">
        <v>45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9">
        <v>0</v>
      </c>
      <c r="R41" s="48">
        <v>0</v>
      </c>
      <c r="S41" s="48">
        <v>0</v>
      </c>
      <c r="T41" s="48">
        <v>0</v>
      </c>
      <c r="U41" s="48">
        <v>0</v>
      </c>
      <c r="V41" s="49">
        <v>0</v>
      </c>
      <c r="W41" s="48">
        <v>81</v>
      </c>
      <c r="X41" s="48">
        <v>27</v>
      </c>
      <c r="Y41" s="48">
        <v>0</v>
      </c>
      <c r="Z41" s="48">
        <v>52</v>
      </c>
      <c r="AA41" s="101">
        <v>42</v>
      </c>
      <c r="AB41" s="49">
        <v>106</v>
      </c>
      <c r="AC41" s="49">
        <v>0</v>
      </c>
      <c r="AD41" s="49">
        <v>0</v>
      </c>
      <c r="AE41" s="49">
        <v>0</v>
      </c>
      <c r="AF41" s="49">
        <v>30</v>
      </c>
      <c r="AG41" s="49">
        <v>65</v>
      </c>
      <c r="AH41" s="49">
        <v>0</v>
      </c>
      <c r="AI41" s="49">
        <v>0</v>
      </c>
      <c r="AJ41" s="49">
        <v>70</v>
      </c>
      <c r="AK41" s="49">
        <v>0</v>
      </c>
      <c r="AL41" s="49">
        <v>0</v>
      </c>
      <c r="AM41" s="49">
        <v>0</v>
      </c>
      <c r="AN41" s="49">
        <v>0</v>
      </c>
      <c r="AO41" s="49">
        <v>106</v>
      </c>
      <c r="AP41" s="49">
        <v>0</v>
      </c>
      <c r="AQ41" s="48">
        <v>33</v>
      </c>
      <c r="AR41" s="49">
        <v>0</v>
      </c>
      <c r="AS41" s="49">
        <v>0</v>
      </c>
      <c r="AT41" s="49">
        <v>0</v>
      </c>
      <c r="AU41" s="48">
        <v>0</v>
      </c>
      <c r="AV41" s="49">
        <v>0</v>
      </c>
      <c r="AW41" s="49">
        <v>349</v>
      </c>
      <c r="AX41" s="49">
        <v>76</v>
      </c>
      <c r="AY41" s="49">
        <v>320</v>
      </c>
      <c r="AZ41" s="49">
        <v>0</v>
      </c>
      <c r="BA41" s="49">
        <v>0</v>
      </c>
      <c r="BB41" s="49">
        <v>0</v>
      </c>
      <c r="BC41" s="49">
        <v>0</v>
      </c>
      <c r="BD41" s="49">
        <v>0</v>
      </c>
    </row>
    <row r="42" spans="1:57" s="93" customFormat="1" ht="21" customHeight="1" x14ac:dyDescent="0.15">
      <c r="A42" s="86" t="s">
        <v>154</v>
      </c>
      <c r="B42" s="87" t="s">
        <v>155</v>
      </c>
      <c r="C42" s="88" t="s">
        <v>40</v>
      </c>
      <c r="D42" s="64">
        <v>66</v>
      </c>
      <c r="E42" s="89">
        <v>3528</v>
      </c>
      <c r="F42" s="90">
        <v>363</v>
      </c>
      <c r="G42" s="90">
        <v>54</v>
      </c>
      <c r="H42" s="90">
        <v>0</v>
      </c>
      <c r="I42" s="90">
        <v>0</v>
      </c>
      <c r="J42" s="90">
        <v>0</v>
      </c>
      <c r="K42" s="91">
        <v>80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2">
        <v>0</v>
      </c>
      <c r="R42" s="91">
        <v>320</v>
      </c>
      <c r="S42" s="91">
        <v>0</v>
      </c>
      <c r="T42" s="91">
        <v>0</v>
      </c>
      <c r="U42" s="91">
        <v>0</v>
      </c>
      <c r="V42" s="91">
        <v>0</v>
      </c>
      <c r="W42" s="91">
        <v>0</v>
      </c>
      <c r="X42" s="91">
        <v>0</v>
      </c>
      <c r="Y42" s="91">
        <v>0</v>
      </c>
      <c r="Z42" s="91">
        <v>242</v>
      </c>
      <c r="AA42" s="62">
        <f t="shared" ref="AA42" si="59">AA43+AA44</f>
        <v>0</v>
      </c>
      <c r="AB42" s="90">
        <v>64</v>
      </c>
      <c r="AC42" s="91">
        <v>0</v>
      </c>
      <c r="AD42" s="91">
        <v>0</v>
      </c>
      <c r="AE42" s="90">
        <v>150</v>
      </c>
      <c r="AF42" s="90">
        <v>144</v>
      </c>
      <c r="AG42" s="90">
        <v>67</v>
      </c>
      <c r="AH42" s="91">
        <v>0</v>
      </c>
      <c r="AI42" s="91">
        <v>0</v>
      </c>
      <c r="AJ42" s="91">
        <v>0</v>
      </c>
      <c r="AK42" s="91">
        <v>0</v>
      </c>
      <c r="AL42" s="91">
        <v>0</v>
      </c>
      <c r="AM42" s="90">
        <v>106</v>
      </c>
      <c r="AN42" s="90">
        <v>138</v>
      </c>
      <c r="AO42" s="90">
        <v>0</v>
      </c>
      <c r="AP42" s="90">
        <v>0</v>
      </c>
      <c r="AQ42" s="91">
        <v>179</v>
      </c>
      <c r="AR42" s="92">
        <v>109</v>
      </c>
      <c r="AS42" s="90">
        <v>0</v>
      </c>
      <c r="AT42" s="90">
        <v>147</v>
      </c>
      <c r="AU42" s="91">
        <v>0</v>
      </c>
      <c r="AV42" s="90">
        <v>0</v>
      </c>
      <c r="AW42" s="91">
        <v>817</v>
      </c>
      <c r="AX42" s="92">
        <v>0</v>
      </c>
      <c r="AY42" s="90">
        <v>246</v>
      </c>
      <c r="AZ42" s="90">
        <v>0</v>
      </c>
      <c r="BA42" s="90">
        <v>118</v>
      </c>
      <c r="BB42" s="90">
        <v>184</v>
      </c>
      <c r="BC42" s="90">
        <v>0</v>
      </c>
      <c r="BD42" s="90">
        <v>0</v>
      </c>
    </row>
    <row r="43" spans="1:57" s="98" customFormat="1" ht="21" customHeight="1" x14ac:dyDescent="0.15">
      <c r="A43" s="94" t="s">
        <v>154</v>
      </c>
      <c r="B43" s="95" t="s">
        <v>155</v>
      </c>
      <c r="C43" s="57" t="s">
        <v>41</v>
      </c>
      <c r="D43" s="56" t="s">
        <v>100</v>
      </c>
      <c r="E43" s="56">
        <v>1594</v>
      </c>
      <c r="F43" s="57">
        <v>181</v>
      </c>
      <c r="G43" s="57">
        <v>0</v>
      </c>
      <c r="H43" s="57">
        <v>0</v>
      </c>
      <c r="I43" s="57">
        <v>0</v>
      </c>
      <c r="J43" s="57">
        <v>0</v>
      </c>
      <c r="K43" s="56">
        <v>40</v>
      </c>
      <c r="L43" s="56">
        <v>0</v>
      </c>
      <c r="M43" s="56">
        <v>0</v>
      </c>
      <c r="N43" s="56">
        <v>0</v>
      </c>
      <c r="O43" s="96">
        <v>0</v>
      </c>
      <c r="P43" s="56">
        <v>0</v>
      </c>
      <c r="Q43" s="97">
        <v>0</v>
      </c>
      <c r="R43" s="56">
        <v>160</v>
      </c>
      <c r="S43" s="56">
        <v>0</v>
      </c>
      <c r="T43" s="9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121</v>
      </c>
      <c r="AA43" s="39">
        <v>0</v>
      </c>
      <c r="AB43" s="57">
        <v>32</v>
      </c>
      <c r="AC43" s="56">
        <v>0</v>
      </c>
      <c r="AD43" s="56">
        <v>0</v>
      </c>
      <c r="AE43" s="57">
        <v>75</v>
      </c>
      <c r="AF43" s="57">
        <v>72</v>
      </c>
      <c r="AG43" s="57">
        <v>34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7">
        <v>53</v>
      </c>
      <c r="AN43" s="57">
        <v>69</v>
      </c>
      <c r="AO43" s="57">
        <v>0</v>
      </c>
      <c r="AP43" s="57">
        <v>0</v>
      </c>
      <c r="AQ43" s="56">
        <v>90</v>
      </c>
      <c r="AR43" s="97">
        <v>42</v>
      </c>
      <c r="AS43" s="57">
        <v>0</v>
      </c>
      <c r="AT43" s="57">
        <v>67</v>
      </c>
      <c r="AU43" s="56">
        <v>0</v>
      </c>
      <c r="AV43" s="97">
        <v>0</v>
      </c>
      <c r="AW43" s="56">
        <v>408</v>
      </c>
      <c r="AX43" s="97">
        <v>0</v>
      </c>
      <c r="AY43" s="57">
        <v>0</v>
      </c>
      <c r="AZ43" s="57">
        <v>0</v>
      </c>
      <c r="BA43" s="57">
        <v>59</v>
      </c>
      <c r="BB43" s="57">
        <v>91</v>
      </c>
      <c r="BC43" s="57">
        <v>0</v>
      </c>
      <c r="BD43" s="57">
        <v>0</v>
      </c>
    </row>
    <row r="44" spans="1:57" s="98" customFormat="1" ht="21" customHeight="1" x14ac:dyDescent="0.15">
      <c r="A44" s="99" t="s">
        <v>154</v>
      </c>
      <c r="B44" s="100" t="s">
        <v>155</v>
      </c>
      <c r="C44" s="49" t="s">
        <v>42</v>
      </c>
      <c r="D44" s="48" t="s">
        <v>100</v>
      </c>
      <c r="E44" s="48">
        <v>1934</v>
      </c>
      <c r="F44" s="49">
        <v>182</v>
      </c>
      <c r="G44" s="49">
        <v>54</v>
      </c>
      <c r="H44" s="49">
        <v>0</v>
      </c>
      <c r="I44" s="49">
        <v>0</v>
      </c>
      <c r="J44" s="49">
        <v>0</v>
      </c>
      <c r="K44" s="48">
        <v>40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9">
        <v>0</v>
      </c>
      <c r="R44" s="48">
        <v>160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121</v>
      </c>
      <c r="AA44" s="47">
        <v>0</v>
      </c>
      <c r="AB44" s="49">
        <v>32</v>
      </c>
      <c r="AC44" s="48">
        <v>0</v>
      </c>
      <c r="AD44" s="48">
        <v>0</v>
      </c>
      <c r="AE44" s="49">
        <v>75</v>
      </c>
      <c r="AF44" s="49">
        <v>72</v>
      </c>
      <c r="AG44" s="49">
        <v>33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9">
        <v>53</v>
      </c>
      <c r="AN44" s="49">
        <v>69</v>
      </c>
      <c r="AO44" s="49">
        <v>0</v>
      </c>
      <c r="AP44" s="49">
        <v>0</v>
      </c>
      <c r="AQ44" s="48">
        <v>89</v>
      </c>
      <c r="AR44" s="49">
        <v>67</v>
      </c>
      <c r="AS44" s="49">
        <v>0</v>
      </c>
      <c r="AT44" s="49">
        <v>80</v>
      </c>
      <c r="AU44" s="48">
        <v>0</v>
      </c>
      <c r="AV44" s="49">
        <v>0</v>
      </c>
      <c r="AW44" s="48">
        <v>409</v>
      </c>
      <c r="AX44" s="101">
        <v>0</v>
      </c>
      <c r="AY44" s="49">
        <v>246</v>
      </c>
      <c r="AZ44" s="49">
        <v>0</v>
      </c>
      <c r="BA44" s="49">
        <v>59</v>
      </c>
      <c r="BB44" s="49">
        <v>93</v>
      </c>
      <c r="BC44" s="49">
        <v>0</v>
      </c>
      <c r="BD44" s="49">
        <v>0</v>
      </c>
    </row>
    <row r="45" spans="1:57" s="98" customFormat="1" ht="21" customHeight="1" x14ac:dyDescent="0.15">
      <c r="A45" s="94" t="s">
        <v>160</v>
      </c>
      <c r="B45" s="95" t="s">
        <v>161</v>
      </c>
      <c r="C45" s="57" t="s">
        <v>40</v>
      </c>
      <c r="D45" s="56">
        <v>75</v>
      </c>
      <c r="E45" s="97">
        <v>4969</v>
      </c>
      <c r="F45" s="57">
        <v>570</v>
      </c>
      <c r="G45" s="57">
        <v>0</v>
      </c>
      <c r="H45" s="57">
        <v>0</v>
      </c>
      <c r="I45" s="57">
        <v>0</v>
      </c>
      <c r="J45" s="57">
        <v>0</v>
      </c>
      <c r="K45" s="56">
        <v>0</v>
      </c>
      <c r="L45" s="56">
        <v>0</v>
      </c>
      <c r="M45" s="56">
        <v>128</v>
      </c>
      <c r="N45" s="56">
        <v>0</v>
      </c>
      <c r="O45" s="56">
        <v>0</v>
      </c>
      <c r="P45" s="56">
        <v>0</v>
      </c>
      <c r="Q45" s="97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238</v>
      </c>
      <c r="Y45" s="56">
        <v>0</v>
      </c>
      <c r="Z45" s="56">
        <v>0</v>
      </c>
      <c r="AA45" s="39">
        <v>164</v>
      </c>
      <c r="AB45" s="57">
        <v>217</v>
      </c>
      <c r="AC45" s="56">
        <v>0</v>
      </c>
      <c r="AD45" s="56">
        <v>238</v>
      </c>
      <c r="AE45" s="57">
        <v>150</v>
      </c>
      <c r="AF45" s="57">
        <v>141</v>
      </c>
      <c r="AG45" s="57">
        <v>122</v>
      </c>
      <c r="AH45" s="56">
        <v>0</v>
      </c>
      <c r="AI45" s="56">
        <v>0</v>
      </c>
      <c r="AJ45" s="56">
        <v>682</v>
      </c>
      <c r="AK45" s="56">
        <v>0</v>
      </c>
      <c r="AL45" s="56">
        <v>0</v>
      </c>
      <c r="AM45" s="57">
        <v>119</v>
      </c>
      <c r="AN45" s="57">
        <v>347</v>
      </c>
      <c r="AO45" s="57">
        <v>122</v>
      </c>
      <c r="AP45" s="57">
        <v>0</v>
      </c>
      <c r="AQ45" s="56">
        <v>18</v>
      </c>
      <c r="AR45" s="97">
        <v>0</v>
      </c>
      <c r="AS45" s="57">
        <v>0</v>
      </c>
      <c r="AT45" s="57">
        <v>0</v>
      </c>
      <c r="AU45" s="56">
        <v>0</v>
      </c>
      <c r="AV45" s="57">
        <v>154</v>
      </c>
      <c r="AW45" s="56">
        <v>890</v>
      </c>
      <c r="AX45" s="97">
        <v>131</v>
      </c>
      <c r="AY45" s="57">
        <v>54</v>
      </c>
      <c r="AZ45" s="57">
        <v>322</v>
      </c>
      <c r="BA45" s="57">
        <v>0</v>
      </c>
      <c r="BB45" s="57">
        <v>0</v>
      </c>
      <c r="BC45" s="90">
        <v>0</v>
      </c>
      <c r="BD45" s="57">
        <v>162</v>
      </c>
    </row>
    <row r="46" spans="1:57" s="98" customFormat="1" ht="21" customHeight="1" x14ac:dyDescent="0.15">
      <c r="A46" s="94" t="s">
        <v>160</v>
      </c>
      <c r="B46" s="95" t="s">
        <v>161</v>
      </c>
      <c r="C46" s="57" t="s">
        <v>41</v>
      </c>
      <c r="D46" s="56" t="s">
        <v>100</v>
      </c>
      <c r="E46" s="97">
        <v>2433</v>
      </c>
      <c r="F46" s="57">
        <v>319</v>
      </c>
      <c r="G46" s="57">
        <v>0</v>
      </c>
      <c r="H46" s="57">
        <v>0</v>
      </c>
      <c r="I46" s="57">
        <v>0</v>
      </c>
      <c r="J46" s="57">
        <v>0</v>
      </c>
      <c r="K46" s="56">
        <v>0</v>
      </c>
      <c r="L46" s="56">
        <v>0</v>
      </c>
      <c r="M46" s="56">
        <v>64</v>
      </c>
      <c r="N46" s="56">
        <v>0</v>
      </c>
      <c r="O46" s="56">
        <v>0</v>
      </c>
      <c r="P46" s="56">
        <v>0</v>
      </c>
      <c r="Q46" s="97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108</v>
      </c>
      <c r="Y46" s="56">
        <v>0</v>
      </c>
      <c r="Z46" s="56">
        <v>0</v>
      </c>
      <c r="AA46" s="39">
        <v>82</v>
      </c>
      <c r="AB46" s="57">
        <v>104</v>
      </c>
      <c r="AC46" s="56">
        <v>0</v>
      </c>
      <c r="AD46" s="56">
        <v>119</v>
      </c>
      <c r="AE46" s="57">
        <v>75</v>
      </c>
      <c r="AF46" s="57">
        <v>70</v>
      </c>
      <c r="AG46" s="57">
        <v>61</v>
      </c>
      <c r="AH46" s="56">
        <v>0</v>
      </c>
      <c r="AI46" s="56">
        <v>0</v>
      </c>
      <c r="AJ46" s="56">
        <v>312</v>
      </c>
      <c r="AK46" s="56">
        <v>0</v>
      </c>
      <c r="AL46" s="56">
        <v>0</v>
      </c>
      <c r="AM46" s="57">
        <v>60</v>
      </c>
      <c r="AN46" s="57">
        <v>173</v>
      </c>
      <c r="AO46" s="57">
        <v>61</v>
      </c>
      <c r="AP46" s="57">
        <v>0</v>
      </c>
      <c r="AQ46" s="56">
        <v>0</v>
      </c>
      <c r="AR46" s="97">
        <v>0</v>
      </c>
      <c r="AS46" s="57">
        <v>0</v>
      </c>
      <c r="AT46" s="57">
        <v>0</v>
      </c>
      <c r="AU46" s="56">
        <v>0</v>
      </c>
      <c r="AV46" s="57">
        <v>0</v>
      </c>
      <c r="AW46" s="56">
        <v>439</v>
      </c>
      <c r="AX46" s="97">
        <v>65</v>
      </c>
      <c r="AY46" s="57">
        <v>0</v>
      </c>
      <c r="AZ46" s="57">
        <v>240</v>
      </c>
      <c r="BA46" s="57">
        <v>0</v>
      </c>
      <c r="BB46" s="57">
        <v>0</v>
      </c>
      <c r="BC46" s="57">
        <v>0</v>
      </c>
      <c r="BD46" s="57">
        <v>81</v>
      </c>
    </row>
    <row r="47" spans="1:57" s="98" customFormat="1" ht="21" customHeight="1" x14ac:dyDescent="0.15">
      <c r="A47" s="94" t="s">
        <v>160</v>
      </c>
      <c r="B47" s="95" t="s">
        <v>161</v>
      </c>
      <c r="C47" s="57" t="s">
        <v>42</v>
      </c>
      <c r="D47" s="56" t="s">
        <v>100</v>
      </c>
      <c r="E47" s="97">
        <v>2536</v>
      </c>
      <c r="F47" s="57">
        <v>251</v>
      </c>
      <c r="G47" s="57">
        <v>0</v>
      </c>
      <c r="H47" s="57">
        <v>0</v>
      </c>
      <c r="I47" s="57">
        <v>0</v>
      </c>
      <c r="J47" s="57">
        <v>0</v>
      </c>
      <c r="K47" s="56">
        <v>0</v>
      </c>
      <c r="L47" s="56">
        <v>0</v>
      </c>
      <c r="M47" s="56">
        <v>64</v>
      </c>
      <c r="N47" s="56">
        <v>0</v>
      </c>
      <c r="O47" s="56">
        <v>0</v>
      </c>
      <c r="P47" s="56">
        <v>0</v>
      </c>
      <c r="Q47" s="97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130</v>
      </c>
      <c r="Y47" s="56">
        <v>0</v>
      </c>
      <c r="Z47" s="56">
        <v>0</v>
      </c>
      <c r="AA47" s="39">
        <v>82</v>
      </c>
      <c r="AB47" s="57">
        <v>113</v>
      </c>
      <c r="AC47" s="56">
        <v>0</v>
      </c>
      <c r="AD47" s="56">
        <v>119</v>
      </c>
      <c r="AE47" s="57">
        <v>75</v>
      </c>
      <c r="AF47" s="57">
        <v>71</v>
      </c>
      <c r="AG47" s="57">
        <v>61</v>
      </c>
      <c r="AH47" s="56">
        <v>0</v>
      </c>
      <c r="AI47" s="56">
        <v>0</v>
      </c>
      <c r="AJ47" s="56">
        <v>370</v>
      </c>
      <c r="AK47" s="56">
        <v>0</v>
      </c>
      <c r="AL47" s="56">
        <v>0</v>
      </c>
      <c r="AM47" s="57">
        <v>59</v>
      </c>
      <c r="AN47" s="57">
        <v>174</v>
      </c>
      <c r="AO47" s="57">
        <v>61</v>
      </c>
      <c r="AP47" s="57">
        <v>0</v>
      </c>
      <c r="AQ47" s="56">
        <v>18</v>
      </c>
      <c r="AR47" s="97">
        <v>0</v>
      </c>
      <c r="AS47" s="57">
        <v>0</v>
      </c>
      <c r="AT47" s="57">
        <v>0</v>
      </c>
      <c r="AU47" s="56">
        <v>0</v>
      </c>
      <c r="AV47" s="57">
        <v>154</v>
      </c>
      <c r="AW47" s="56">
        <v>451</v>
      </c>
      <c r="AX47" s="97">
        <v>66</v>
      </c>
      <c r="AY47" s="57">
        <v>54</v>
      </c>
      <c r="AZ47" s="57">
        <v>82</v>
      </c>
      <c r="BA47" s="57">
        <v>0</v>
      </c>
      <c r="BB47" s="57">
        <v>0</v>
      </c>
      <c r="BC47" s="49">
        <v>0</v>
      </c>
      <c r="BD47" s="57">
        <v>81</v>
      </c>
    </row>
    <row r="48" spans="1:57" s="93" customFormat="1" ht="21" customHeight="1" x14ac:dyDescent="0.15">
      <c r="A48" s="86" t="s">
        <v>171</v>
      </c>
      <c r="B48" s="87" t="s">
        <v>172</v>
      </c>
      <c r="C48" s="88" t="s">
        <v>40</v>
      </c>
      <c r="D48" s="64">
        <v>84</v>
      </c>
      <c r="E48" s="89">
        <v>5425</v>
      </c>
      <c r="F48" s="90">
        <v>780</v>
      </c>
      <c r="G48" s="90">
        <v>0</v>
      </c>
      <c r="H48" s="90">
        <v>0</v>
      </c>
      <c r="I48" s="90">
        <v>450</v>
      </c>
      <c r="J48" s="90">
        <v>0</v>
      </c>
      <c r="K48" s="91">
        <v>0</v>
      </c>
      <c r="L48" s="91">
        <v>0</v>
      </c>
      <c r="M48" s="91">
        <v>0</v>
      </c>
      <c r="N48" s="91">
        <v>98</v>
      </c>
      <c r="O48" s="91">
        <v>0</v>
      </c>
      <c r="P48" s="91">
        <v>0</v>
      </c>
      <c r="Q48" s="92">
        <v>0</v>
      </c>
      <c r="R48" s="91">
        <v>124</v>
      </c>
      <c r="S48" s="91">
        <v>0</v>
      </c>
      <c r="T48" s="91">
        <v>0</v>
      </c>
      <c r="U48" s="91">
        <v>0</v>
      </c>
      <c r="V48" s="91">
        <v>0</v>
      </c>
      <c r="W48" s="91">
        <v>282</v>
      </c>
      <c r="X48" s="91">
        <v>505</v>
      </c>
      <c r="Y48" s="91">
        <v>0</v>
      </c>
      <c r="Z48" s="91">
        <v>0</v>
      </c>
      <c r="AA48" s="62">
        <v>0</v>
      </c>
      <c r="AB48" s="91">
        <v>138</v>
      </c>
      <c r="AC48" s="91">
        <v>0</v>
      </c>
      <c r="AD48" s="91">
        <v>0</v>
      </c>
      <c r="AE48" s="90">
        <v>0</v>
      </c>
      <c r="AF48" s="102">
        <f>SUM(AF49:AF50)</f>
        <v>103</v>
      </c>
      <c r="AG48" s="102">
        <f>SUM(AG49:AG50)</f>
        <v>130</v>
      </c>
      <c r="AH48" s="103">
        <f>SUM(AH49:AH50)</f>
        <v>162</v>
      </c>
      <c r="AI48" s="91">
        <v>0</v>
      </c>
      <c r="AJ48" s="91">
        <v>0</v>
      </c>
      <c r="AK48" s="91">
        <v>0</v>
      </c>
      <c r="AL48" s="90">
        <v>160</v>
      </c>
      <c r="AM48" s="102">
        <f>SUM(AM49:AM50)</f>
        <v>198</v>
      </c>
      <c r="AN48" s="90">
        <v>0</v>
      </c>
      <c r="AO48" s="90">
        <v>120</v>
      </c>
      <c r="AP48" s="90">
        <v>0</v>
      </c>
      <c r="AQ48" s="103">
        <f>SUM(AQ49:AQ50)</f>
        <v>156</v>
      </c>
      <c r="AR48" s="92">
        <v>10</v>
      </c>
      <c r="AS48" s="102">
        <f>SUM(AS49:AS50)</f>
        <v>325</v>
      </c>
      <c r="AT48" s="90">
        <v>0</v>
      </c>
      <c r="AU48" s="91">
        <v>0</v>
      </c>
      <c r="AV48" s="90">
        <v>71</v>
      </c>
      <c r="AW48" s="103">
        <f>SUM(AW49:AW50)</f>
        <v>1309</v>
      </c>
      <c r="AX48" s="92">
        <v>0</v>
      </c>
      <c r="AY48" s="102">
        <v>104</v>
      </c>
      <c r="AZ48" s="90">
        <v>129</v>
      </c>
      <c r="BA48" s="90">
        <v>0</v>
      </c>
      <c r="BB48" s="90">
        <v>0</v>
      </c>
      <c r="BC48" s="90">
        <v>71</v>
      </c>
      <c r="BD48" s="90">
        <v>0</v>
      </c>
      <c r="BE48" s="104"/>
    </row>
    <row r="49" spans="1:57" s="98" customFormat="1" ht="21" customHeight="1" x14ac:dyDescent="0.15">
      <c r="A49" s="94" t="s">
        <v>171</v>
      </c>
      <c r="B49" s="95" t="s">
        <v>172</v>
      </c>
      <c r="C49" s="57" t="s">
        <v>41</v>
      </c>
      <c r="D49" s="56">
        <v>43</v>
      </c>
      <c r="E49" s="56">
        <v>2668</v>
      </c>
      <c r="F49" s="57">
        <v>403</v>
      </c>
      <c r="G49" s="57">
        <v>0</v>
      </c>
      <c r="H49" s="57">
        <v>0</v>
      </c>
      <c r="I49" s="57">
        <v>226</v>
      </c>
      <c r="J49" s="57">
        <v>0</v>
      </c>
      <c r="K49" s="56">
        <v>0</v>
      </c>
      <c r="L49" s="56">
        <v>0</v>
      </c>
      <c r="M49" s="56">
        <v>0</v>
      </c>
      <c r="N49" s="96">
        <v>49</v>
      </c>
      <c r="O49" s="56">
        <v>0</v>
      </c>
      <c r="P49" s="56">
        <v>0</v>
      </c>
      <c r="Q49" s="97">
        <v>0</v>
      </c>
      <c r="R49" s="56">
        <v>62</v>
      </c>
      <c r="S49" s="56">
        <v>0</v>
      </c>
      <c r="T49" s="96">
        <v>0</v>
      </c>
      <c r="U49" s="56">
        <v>0</v>
      </c>
      <c r="V49" s="56">
        <v>0</v>
      </c>
      <c r="W49" s="56">
        <v>141</v>
      </c>
      <c r="X49" s="56">
        <v>215</v>
      </c>
      <c r="Y49" s="56">
        <v>0</v>
      </c>
      <c r="Z49" s="56">
        <v>0</v>
      </c>
      <c r="AA49" s="39">
        <v>0</v>
      </c>
      <c r="AB49" s="56">
        <v>69</v>
      </c>
      <c r="AC49" s="56">
        <v>0</v>
      </c>
      <c r="AD49" s="56">
        <v>0</v>
      </c>
      <c r="AE49" s="57">
        <v>0</v>
      </c>
      <c r="AF49" s="57">
        <v>51</v>
      </c>
      <c r="AG49" s="57">
        <v>65</v>
      </c>
      <c r="AH49" s="56">
        <v>81</v>
      </c>
      <c r="AI49" s="56">
        <v>0</v>
      </c>
      <c r="AJ49" s="56">
        <v>0</v>
      </c>
      <c r="AK49" s="56">
        <v>0</v>
      </c>
      <c r="AL49" s="57">
        <v>80</v>
      </c>
      <c r="AM49" s="57">
        <v>69</v>
      </c>
      <c r="AN49" s="57">
        <v>0</v>
      </c>
      <c r="AO49" s="57">
        <v>60</v>
      </c>
      <c r="AP49" s="57">
        <v>0</v>
      </c>
      <c r="AQ49" s="56">
        <v>78</v>
      </c>
      <c r="AR49" s="97">
        <v>4</v>
      </c>
      <c r="AS49" s="57">
        <f>89+72</f>
        <v>161</v>
      </c>
      <c r="AT49" s="57">
        <v>0</v>
      </c>
      <c r="AU49" s="56">
        <v>0</v>
      </c>
      <c r="AV49" s="97">
        <v>0</v>
      </c>
      <c r="AW49" s="56">
        <f>451+203</f>
        <v>654</v>
      </c>
      <c r="AX49" s="97">
        <v>0</v>
      </c>
      <c r="AY49" s="57">
        <v>0</v>
      </c>
      <c r="AZ49" s="57">
        <v>129</v>
      </c>
      <c r="BA49" s="57">
        <v>0</v>
      </c>
      <c r="BB49" s="57">
        <v>0</v>
      </c>
      <c r="BC49" s="57">
        <v>71</v>
      </c>
      <c r="BD49" s="57">
        <v>0</v>
      </c>
      <c r="BE49" s="57"/>
    </row>
    <row r="50" spans="1:57" s="98" customFormat="1" ht="21" customHeight="1" x14ac:dyDescent="0.15">
      <c r="A50" s="99" t="s">
        <v>171</v>
      </c>
      <c r="B50" s="100" t="s">
        <v>172</v>
      </c>
      <c r="C50" s="49" t="s">
        <v>42</v>
      </c>
      <c r="D50" s="48">
        <v>41</v>
      </c>
      <c r="E50" s="48">
        <v>2757</v>
      </c>
      <c r="F50" s="49">
        <v>377</v>
      </c>
      <c r="G50" s="49">
        <v>0</v>
      </c>
      <c r="H50" s="49">
        <v>0</v>
      </c>
      <c r="I50" s="49">
        <v>224</v>
      </c>
      <c r="J50" s="49">
        <v>0</v>
      </c>
      <c r="K50" s="48">
        <v>0</v>
      </c>
      <c r="L50" s="48">
        <v>0</v>
      </c>
      <c r="M50" s="48">
        <v>0</v>
      </c>
      <c r="N50" s="48">
        <v>49</v>
      </c>
      <c r="O50" s="48">
        <v>0</v>
      </c>
      <c r="P50" s="48">
        <v>0</v>
      </c>
      <c r="Q50" s="49">
        <v>0</v>
      </c>
      <c r="R50" s="48">
        <v>62</v>
      </c>
      <c r="S50" s="48">
        <v>0</v>
      </c>
      <c r="T50" s="48">
        <v>0</v>
      </c>
      <c r="U50" s="48">
        <v>0</v>
      </c>
      <c r="V50" s="48">
        <v>0</v>
      </c>
      <c r="W50" s="48">
        <v>141</v>
      </c>
      <c r="X50" s="48">
        <v>290</v>
      </c>
      <c r="Y50" s="48">
        <v>0</v>
      </c>
      <c r="Z50" s="48">
        <v>0</v>
      </c>
      <c r="AA50" s="47">
        <v>0</v>
      </c>
      <c r="AB50" s="48">
        <v>69</v>
      </c>
      <c r="AC50" s="48">
        <v>0</v>
      </c>
      <c r="AD50" s="48">
        <v>0</v>
      </c>
      <c r="AE50" s="49">
        <v>0</v>
      </c>
      <c r="AF50" s="49">
        <v>52</v>
      </c>
      <c r="AG50" s="49">
        <v>65</v>
      </c>
      <c r="AH50" s="48">
        <v>81</v>
      </c>
      <c r="AI50" s="48">
        <v>0</v>
      </c>
      <c r="AJ50" s="48">
        <v>0</v>
      </c>
      <c r="AK50" s="48">
        <v>0</v>
      </c>
      <c r="AL50" s="49">
        <v>80</v>
      </c>
      <c r="AM50" s="49">
        <f>69+60</f>
        <v>129</v>
      </c>
      <c r="AN50" s="49">
        <v>0</v>
      </c>
      <c r="AO50" s="49">
        <v>60</v>
      </c>
      <c r="AP50" s="49">
        <v>0</v>
      </c>
      <c r="AQ50" s="48">
        <v>78</v>
      </c>
      <c r="AR50" s="49">
        <v>6</v>
      </c>
      <c r="AS50" s="49">
        <f>88+76</f>
        <v>164</v>
      </c>
      <c r="AT50" s="49">
        <v>0</v>
      </c>
      <c r="AU50" s="48">
        <v>0</v>
      </c>
      <c r="AV50" s="49">
        <v>71</v>
      </c>
      <c r="AW50" s="48">
        <f>456+199</f>
        <v>655</v>
      </c>
      <c r="AX50" s="101">
        <v>0</v>
      </c>
      <c r="AY50" s="49">
        <f>55+49</f>
        <v>104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57"/>
    </row>
    <row r="51" spans="1:57" ht="14.25" x14ac:dyDescent="0.15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2"/>
      <c r="Y51" s="42"/>
      <c r="Z51" s="42"/>
      <c r="AA51" s="42"/>
      <c r="AB51" s="41"/>
      <c r="AC51" s="41"/>
      <c r="AD51" s="41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39"/>
      <c r="AU51" s="39"/>
      <c r="AV51" s="39"/>
      <c r="AW51" s="39"/>
      <c r="AX51" s="39"/>
    </row>
  </sheetData>
  <phoneticPr fontId="2"/>
  <pageMargins left="0.7" right="0.7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showGridLines="0" view="pageBreakPreview" zoomScaleNormal="100" zoomScaleSheetLayoutView="100" workbookViewId="0">
      <pane xSplit="3" ySplit="4" topLeftCell="D53" activePane="bottomRight" state="frozen"/>
      <selection pane="topRight" activeCell="D1" sqref="D1"/>
      <selection pane="bottomLeft" activeCell="A5" sqref="A5"/>
      <selection pane="bottomRight" activeCell="E65" sqref="E65"/>
    </sheetView>
  </sheetViews>
  <sheetFormatPr defaultRowHeight="19.5" customHeight="1" x14ac:dyDescent="0.15"/>
  <cols>
    <col min="1" max="2" width="9.625" style="12" customWidth="1"/>
    <col min="3" max="3" width="8.875" style="12" customWidth="1"/>
    <col min="4" max="4" width="9.875" style="3" customWidth="1"/>
    <col min="5" max="5" width="9.5" style="3" customWidth="1"/>
    <col min="6" max="26" width="9.875" style="3" customWidth="1"/>
    <col min="27" max="28" width="12.5" style="12" customWidth="1"/>
    <col min="29" max="16384" width="9" style="12"/>
  </cols>
  <sheetData>
    <row r="1" spans="1:26" ht="14.25" x14ac:dyDescent="0.15">
      <c r="A1" s="37" t="s">
        <v>39</v>
      </c>
    </row>
    <row r="2" spans="1:26" ht="13.5" x14ac:dyDescent="0.15">
      <c r="A2" s="1" t="s">
        <v>99</v>
      </c>
      <c r="D2" s="2"/>
    </row>
    <row r="3" spans="1:26" s="8" customFormat="1" ht="19.5" customHeight="1" x14ac:dyDescent="0.15">
      <c r="A3" s="6"/>
      <c r="B3" s="5"/>
      <c r="C3" s="9"/>
      <c r="D3" s="6" t="s">
        <v>6</v>
      </c>
      <c r="E3" s="4" t="s">
        <v>6</v>
      </c>
      <c r="F3" s="4" t="s">
        <v>7</v>
      </c>
      <c r="G3" s="4" t="s">
        <v>7</v>
      </c>
      <c r="H3" s="4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  <c r="Q3" s="4" t="s">
        <v>7</v>
      </c>
      <c r="R3" s="4" t="s">
        <v>7</v>
      </c>
      <c r="S3" s="4" t="s">
        <v>7</v>
      </c>
      <c r="T3" s="4" t="s">
        <v>7</v>
      </c>
      <c r="U3" s="4" t="s">
        <v>7</v>
      </c>
      <c r="V3" s="4" t="s">
        <v>7</v>
      </c>
      <c r="W3" s="4" t="s">
        <v>7</v>
      </c>
      <c r="X3" s="4" t="s">
        <v>7</v>
      </c>
      <c r="Y3" s="4" t="s">
        <v>7</v>
      </c>
      <c r="Z3" s="7" t="s">
        <v>7</v>
      </c>
    </row>
    <row r="4" spans="1:26" ht="50.25" customHeight="1" x14ac:dyDescent="0.15">
      <c r="A4" s="9" t="s">
        <v>28</v>
      </c>
      <c r="B4" s="5" t="s">
        <v>28</v>
      </c>
      <c r="C4" s="9" t="s">
        <v>43</v>
      </c>
      <c r="D4" s="9" t="s">
        <v>97</v>
      </c>
      <c r="E4" s="9" t="s">
        <v>40</v>
      </c>
      <c r="F4" s="10" t="s">
        <v>44</v>
      </c>
      <c r="G4" s="11" t="s">
        <v>45</v>
      </c>
      <c r="H4" s="11" t="s">
        <v>78</v>
      </c>
      <c r="I4" s="11" t="s">
        <v>79</v>
      </c>
      <c r="J4" s="11" t="s">
        <v>80</v>
      </c>
      <c r="K4" s="11" t="s">
        <v>81</v>
      </c>
      <c r="L4" s="11" t="s">
        <v>82</v>
      </c>
      <c r="M4" s="11" t="s">
        <v>83</v>
      </c>
      <c r="N4" s="11" t="s">
        <v>84</v>
      </c>
      <c r="O4" s="11" t="s">
        <v>85</v>
      </c>
      <c r="P4" s="11" t="s">
        <v>86</v>
      </c>
      <c r="Q4" s="11" t="s">
        <v>87</v>
      </c>
      <c r="R4" s="11" t="s">
        <v>88</v>
      </c>
      <c r="S4" s="11" t="s">
        <v>89</v>
      </c>
      <c r="T4" s="11" t="s">
        <v>90</v>
      </c>
      <c r="U4" s="10" t="s">
        <v>91</v>
      </c>
      <c r="V4" s="11" t="s">
        <v>92</v>
      </c>
      <c r="W4" s="11" t="s">
        <v>98</v>
      </c>
      <c r="X4" s="11" t="s">
        <v>93</v>
      </c>
      <c r="Y4" s="11" t="s">
        <v>94</v>
      </c>
      <c r="Z4" s="10" t="s">
        <v>95</v>
      </c>
    </row>
    <row r="5" spans="1:26" s="20" customFormat="1" ht="19.5" customHeight="1" x14ac:dyDescent="0.15">
      <c r="A5" s="24" t="s">
        <v>0</v>
      </c>
      <c r="B5" s="25" t="s">
        <v>1</v>
      </c>
      <c r="C5" s="24" t="s">
        <v>43</v>
      </c>
      <c r="D5" s="24" t="s">
        <v>26</v>
      </c>
      <c r="E5" s="24" t="s">
        <v>27</v>
      </c>
      <c r="F5" s="35" t="s">
        <v>27</v>
      </c>
      <c r="G5" s="35" t="s">
        <v>27</v>
      </c>
      <c r="H5" s="35" t="s">
        <v>27</v>
      </c>
      <c r="I5" s="35" t="s">
        <v>27</v>
      </c>
      <c r="J5" s="35" t="s">
        <v>27</v>
      </c>
      <c r="K5" s="35" t="s">
        <v>27</v>
      </c>
      <c r="L5" s="35" t="s">
        <v>27</v>
      </c>
      <c r="M5" s="35" t="s">
        <v>27</v>
      </c>
      <c r="N5" s="35" t="s">
        <v>27</v>
      </c>
      <c r="O5" s="35" t="s">
        <v>27</v>
      </c>
      <c r="P5" s="35" t="s">
        <v>27</v>
      </c>
      <c r="Q5" s="35" t="s">
        <v>27</v>
      </c>
      <c r="R5" s="35" t="s">
        <v>27</v>
      </c>
      <c r="S5" s="35" t="s">
        <v>27</v>
      </c>
      <c r="T5" s="35" t="s">
        <v>27</v>
      </c>
      <c r="U5" s="35" t="s">
        <v>27</v>
      </c>
      <c r="V5" s="35" t="s">
        <v>27</v>
      </c>
      <c r="W5" s="35" t="s">
        <v>27</v>
      </c>
      <c r="X5" s="35" t="s">
        <v>27</v>
      </c>
      <c r="Y5" s="35" t="s">
        <v>27</v>
      </c>
      <c r="Z5" s="36" t="s">
        <v>27</v>
      </c>
    </row>
    <row r="6" spans="1:26" s="3" customFormat="1" ht="18" customHeight="1" x14ac:dyDescent="0.15">
      <c r="A6" s="13" t="s">
        <v>37</v>
      </c>
      <c r="B6" s="14" t="s">
        <v>38</v>
      </c>
      <c r="C6" s="32" t="s">
        <v>40</v>
      </c>
      <c r="D6" s="33">
        <v>8</v>
      </c>
      <c r="E6" s="33">
        <f>E7+E8</f>
        <v>922</v>
      </c>
      <c r="F6" s="33">
        <f t="shared" ref="F6:Z6" si="0">F7+F8</f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33">
        <f t="shared" si="0"/>
        <v>0</v>
      </c>
      <c r="O6" s="33">
        <f t="shared" si="0"/>
        <v>460</v>
      </c>
      <c r="P6" s="33">
        <f t="shared" si="0"/>
        <v>0</v>
      </c>
      <c r="Q6" s="33">
        <f t="shared" si="0"/>
        <v>0</v>
      </c>
      <c r="R6" s="33">
        <f t="shared" si="0"/>
        <v>0</v>
      </c>
      <c r="S6" s="33">
        <f t="shared" si="0"/>
        <v>0</v>
      </c>
      <c r="T6" s="33">
        <f t="shared" si="0"/>
        <v>0</v>
      </c>
      <c r="U6" s="33">
        <f t="shared" si="0"/>
        <v>0</v>
      </c>
      <c r="V6" s="33">
        <f t="shared" si="0"/>
        <v>0</v>
      </c>
      <c r="W6" s="33">
        <f t="shared" si="0"/>
        <v>462</v>
      </c>
      <c r="X6" s="33">
        <f t="shared" si="0"/>
        <v>0</v>
      </c>
      <c r="Y6" s="33">
        <f t="shared" si="0"/>
        <v>0</v>
      </c>
      <c r="Z6" s="34">
        <f t="shared" si="0"/>
        <v>0</v>
      </c>
    </row>
    <row r="7" spans="1:26" s="3" customFormat="1" ht="18" customHeight="1" x14ac:dyDescent="0.15">
      <c r="A7" s="13" t="s">
        <v>46</v>
      </c>
      <c r="B7" s="14" t="s">
        <v>47</v>
      </c>
      <c r="C7" s="22" t="s">
        <v>41</v>
      </c>
      <c r="D7" s="27" t="s">
        <v>96</v>
      </c>
      <c r="E7" s="27">
        <f>SUM(F7:Z7)</f>
        <v>481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247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234</v>
      </c>
      <c r="X7" s="28">
        <v>0</v>
      </c>
      <c r="Y7" s="28">
        <v>0</v>
      </c>
      <c r="Z7" s="15">
        <v>0</v>
      </c>
    </row>
    <row r="8" spans="1:26" s="3" customFormat="1" ht="18" customHeight="1" x14ac:dyDescent="0.15">
      <c r="A8" s="16" t="s">
        <v>46</v>
      </c>
      <c r="B8" s="17" t="s">
        <v>47</v>
      </c>
      <c r="C8" s="23" t="s">
        <v>42</v>
      </c>
      <c r="D8" s="29" t="s">
        <v>96</v>
      </c>
      <c r="E8" s="27">
        <f>SUM(F8:Z8)</f>
        <v>441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213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228</v>
      </c>
      <c r="X8" s="30">
        <v>0</v>
      </c>
      <c r="Y8" s="30">
        <v>0</v>
      </c>
      <c r="Z8" s="18">
        <v>0</v>
      </c>
    </row>
    <row r="9" spans="1:26" s="3" customFormat="1" ht="18" customHeight="1" x14ac:dyDescent="0.15">
      <c r="A9" s="24" t="s">
        <v>35</v>
      </c>
      <c r="B9" s="25" t="s">
        <v>36</v>
      </c>
      <c r="C9" s="21" t="s">
        <v>40</v>
      </c>
      <c r="D9" s="26">
        <v>16</v>
      </c>
      <c r="E9" s="26">
        <f>E10+E11</f>
        <v>1732</v>
      </c>
      <c r="F9" s="26">
        <f t="shared" ref="F9" si="1">F10+F11</f>
        <v>0</v>
      </c>
      <c r="G9" s="26">
        <f t="shared" ref="G9" si="2">G10+G11</f>
        <v>0</v>
      </c>
      <c r="H9" s="26">
        <f t="shared" ref="H9" si="3">H10+H11</f>
        <v>0</v>
      </c>
      <c r="I9" s="26">
        <f t="shared" ref="I9" si="4">I10+I11</f>
        <v>0</v>
      </c>
      <c r="J9" s="26">
        <f t="shared" ref="J9" si="5">J10+J11</f>
        <v>0</v>
      </c>
      <c r="K9" s="26">
        <f t="shared" ref="K9" si="6">K10+K11</f>
        <v>0</v>
      </c>
      <c r="L9" s="26">
        <f t="shared" ref="L9" si="7">L10+L11</f>
        <v>0</v>
      </c>
      <c r="M9" s="26">
        <f t="shared" ref="M9" si="8">M10+M11</f>
        <v>0</v>
      </c>
      <c r="N9" s="26">
        <f t="shared" ref="N9" si="9">N10+N11</f>
        <v>0</v>
      </c>
      <c r="O9" s="26">
        <f t="shared" ref="O9" si="10">O10+O11</f>
        <v>0</v>
      </c>
      <c r="P9" s="26">
        <f t="shared" ref="P9" si="11">P10+P11</f>
        <v>465</v>
      </c>
      <c r="Q9" s="26">
        <f t="shared" ref="Q9" si="12">Q10+Q11</f>
        <v>428</v>
      </c>
      <c r="R9" s="26">
        <f t="shared" ref="R9" si="13">R10+R11</f>
        <v>332</v>
      </c>
      <c r="S9" s="26">
        <f t="shared" ref="S9" si="14">S10+S11</f>
        <v>334</v>
      </c>
      <c r="T9" s="26">
        <f t="shared" ref="T9" si="15">T10+T11</f>
        <v>0</v>
      </c>
      <c r="U9" s="26">
        <f t="shared" ref="U9" si="16">U10+U11</f>
        <v>0</v>
      </c>
      <c r="V9" s="26">
        <f t="shared" ref="V9" si="17">V10+V11</f>
        <v>0</v>
      </c>
      <c r="W9" s="26">
        <f t="shared" ref="W9" si="18">W10+W11</f>
        <v>173</v>
      </c>
      <c r="X9" s="26">
        <f t="shared" ref="X9" si="19">X10+X11</f>
        <v>0</v>
      </c>
      <c r="Y9" s="26">
        <f t="shared" ref="Y9" si="20">Y10+Y11</f>
        <v>0</v>
      </c>
      <c r="Z9" s="31">
        <f t="shared" ref="Z9" si="21">Z10+Z11</f>
        <v>0</v>
      </c>
    </row>
    <row r="10" spans="1:26" s="3" customFormat="1" ht="18" customHeight="1" x14ac:dyDescent="0.15">
      <c r="A10" s="13" t="s">
        <v>48</v>
      </c>
      <c r="B10" s="14" t="s">
        <v>49</v>
      </c>
      <c r="C10" s="22" t="s">
        <v>41</v>
      </c>
      <c r="D10" s="27" t="s">
        <v>96</v>
      </c>
      <c r="E10" s="27">
        <f>SUM(F10:Z10)</f>
        <v>866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233</v>
      </c>
      <c r="Q10" s="28">
        <v>214</v>
      </c>
      <c r="R10" s="28">
        <v>332</v>
      </c>
      <c r="S10" s="28">
        <v>0</v>
      </c>
      <c r="T10" s="28">
        <v>0</v>
      </c>
      <c r="U10" s="28">
        <v>0</v>
      </c>
      <c r="V10" s="28">
        <v>0</v>
      </c>
      <c r="W10" s="28">
        <v>87</v>
      </c>
      <c r="X10" s="28">
        <v>0</v>
      </c>
      <c r="Y10" s="28">
        <v>0</v>
      </c>
      <c r="Z10" s="15">
        <v>0</v>
      </c>
    </row>
    <row r="11" spans="1:26" s="3" customFormat="1" ht="18" customHeight="1" x14ac:dyDescent="0.15">
      <c r="A11" s="16" t="s">
        <v>48</v>
      </c>
      <c r="B11" s="17" t="s">
        <v>49</v>
      </c>
      <c r="C11" s="23" t="s">
        <v>42</v>
      </c>
      <c r="D11" s="29" t="s">
        <v>96</v>
      </c>
      <c r="E11" s="27">
        <f>SUM(F11:Z11)</f>
        <v>866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232</v>
      </c>
      <c r="Q11" s="30">
        <v>214</v>
      </c>
      <c r="R11" s="30">
        <v>0</v>
      </c>
      <c r="S11" s="30">
        <v>334</v>
      </c>
      <c r="T11" s="30">
        <v>0</v>
      </c>
      <c r="U11" s="30">
        <v>0</v>
      </c>
      <c r="V11" s="30">
        <v>0</v>
      </c>
      <c r="W11" s="30">
        <v>86</v>
      </c>
      <c r="X11" s="30">
        <v>0</v>
      </c>
      <c r="Y11" s="30">
        <v>0</v>
      </c>
      <c r="Z11" s="18">
        <v>0</v>
      </c>
    </row>
    <row r="12" spans="1:26" s="3" customFormat="1" ht="18" customHeight="1" x14ac:dyDescent="0.15">
      <c r="A12" s="24" t="s">
        <v>33</v>
      </c>
      <c r="B12" s="25" t="s">
        <v>34</v>
      </c>
      <c r="C12" s="21" t="s">
        <v>40</v>
      </c>
      <c r="D12" s="26">
        <v>20</v>
      </c>
      <c r="E12" s="26">
        <f t="shared" ref="E12" si="22">E13+E14</f>
        <v>1853</v>
      </c>
      <c r="F12" s="26">
        <f t="shared" ref="F12" si="23">F13+F14</f>
        <v>0</v>
      </c>
      <c r="G12" s="26">
        <f t="shared" ref="G12" si="24">G13+G14</f>
        <v>0</v>
      </c>
      <c r="H12" s="26">
        <f t="shared" ref="H12" si="25">H13+H14</f>
        <v>0</v>
      </c>
      <c r="I12" s="26">
        <f t="shared" ref="I12" si="26">I13+I14</f>
        <v>0</v>
      </c>
      <c r="J12" s="26">
        <f t="shared" ref="J12" si="27">J13+J14</f>
        <v>0</v>
      </c>
      <c r="K12" s="26">
        <f t="shared" ref="K12" si="28">K13+K14</f>
        <v>0</v>
      </c>
      <c r="L12" s="26">
        <f t="shared" ref="L12" si="29">L13+L14</f>
        <v>186</v>
      </c>
      <c r="M12" s="26">
        <f t="shared" ref="M12" si="30">M13+M14</f>
        <v>170</v>
      </c>
      <c r="N12" s="26">
        <f t="shared" ref="N12" si="31">N13+N14</f>
        <v>0</v>
      </c>
      <c r="O12" s="26">
        <f t="shared" ref="O12" si="32">O13+O14</f>
        <v>0</v>
      </c>
      <c r="P12" s="26">
        <f t="shared" ref="P12" si="33">P13+P14</f>
        <v>0</v>
      </c>
      <c r="Q12" s="26">
        <f t="shared" ref="Q12" si="34">Q13+Q14</f>
        <v>0</v>
      </c>
      <c r="R12" s="26">
        <f t="shared" ref="R12" si="35">R13+R14</f>
        <v>0</v>
      </c>
      <c r="S12" s="26">
        <f t="shared" ref="S12" si="36">S13+S14</f>
        <v>484</v>
      </c>
      <c r="T12" s="26">
        <f t="shared" ref="T12" si="37">T13+T14</f>
        <v>0</v>
      </c>
      <c r="U12" s="26">
        <f t="shared" ref="U12" si="38">U13+U14</f>
        <v>0</v>
      </c>
      <c r="V12" s="26">
        <f t="shared" ref="V12" si="39">V13+V14</f>
        <v>0</v>
      </c>
      <c r="W12" s="26">
        <f t="shared" ref="W12" si="40">W13+W14</f>
        <v>407</v>
      </c>
      <c r="X12" s="26">
        <f t="shared" ref="X12" si="41">X13+X14</f>
        <v>0</v>
      </c>
      <c r="Y12" s="26">
        <f t="shared" ref="Y12" si="42">Y13+Y14</f>
        <v>215</v>
      </c>
      <c r="Z12" s="31">
        <f t="shared" ref="Z12" si="43">Z13+Z14</f>
        <v>391</v>
      </c>
    </row>
    <row r="13" spans="1:26" s="3" customFormat="1" ht="18" customHeight="1" x14ac:dyDescent="0.15">
      <c r="A13" s="13" t="s">
        <v>50</v>
      </c>
      <c r="B13" s="14" t="s">
        <v>51</v>
      </c>
      <c r="C13" s="22" t="s">
        <v>41</v>
      </c>
      <c r="D13" s="27" t="s">
        <v>96</v>
      </c>
      <c r="E13" s="27">
        <f t="shared" ref="E13:E14" si="44">SUM(F13:Z13)</f>
        <v>942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78</v>
      </c>
      <c r="M13" s="28">
        <v>118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242</v>
      </c>
      <c r="T13" s="28">
        <v>0</v>
      </c>
      <c r="U13" s="28">
        <v>0</v>
      </c>
      <c r="V13" s="28">
        <v>0</v>
      </c>
      <c r="W13" s="28">
        <v>201</v>
      </c>
      <c r="X13" s="28">
        <v>0</v>
      </c>
      <c r="Y13" s="28">
        <v>215</v>
      </c>
      <c r="Z13" s="15">
        <v>88</v>
      </c>
    </row>
    <row r="14" spans="1:26" s="3" customFormat="1" ht="18" customHeight="1" x14ac:dyDescent="0.15">
      <c r="A14" s="16" t="s">
        <v>50</v>
      </c>
      <c r="B14" s="17" t="s">
        <v>51</v>
      </c>
      <c r="C14" s="23" t="s">
        <v>42</v>
      </c>
      <c r="D14" s="29" t="s">
        <v>96</v>
      </c>
      <c r="E14" s="27">
        <f t="shared" si="44"/>
        <v>911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108</v>
      </c>
      <c r="M14" s="30">
        <v>52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242</v>
      </c>
      <c r="T14" s="30">
        <v>0</v>
      </c>
      <c r="U14" s="30">
        <v>0</v>
      </c>
      <c r="V14" s="30">
        <v>0</v>
      </c>
      <c r="W14" s="30">
        <v>206</v>
      </c>
      <c r="X14" s="30">
        <v>0</v>
      </c>
      <c r="Y14" s="30">
        <v>0</v>
      </c>
      <c r="Z14" s="18">
        <v>303</v>
      </c>
    </row>
    <row r="15" spans="1:26" s="3" customFormat="1" ht="18" customHeight="1" x14ac:dyDescent="0.15">
      <c r="A15" s="24" t="s">
        <v>31</v>
      </c>
      <c r="B15" s="25" t="s">
        <v>32</v>
      </c>
      <c r="C15" s="21" t="s">
        <v>40</v>
      </c>
      <c r="D15" s="26">
        <v>32</v>
      </c>
      <c r="E15" s="26">
        <f t="shared" ref="E15" si="45">E16+E17</f>
        <v>2634</v>
      </c>
      <c r="F15" s="26">
        <f t="shared" ref="F15" si="46">F16+F17</f>
        <v>230</v>
      </c>
      <c r="G15" s="26">
        <f t="shared" ref="G15" si="47">G16+G17</f>
        <v>0</v>
      </c>
      <c r="H15" s="26">
        <f t="shared" ref="H15" si="48">H16+H17</f>
        <v>0</v>
      </c>
      <c r="I15" s="26">
        <f t="shared" ref="I15" si="49">I16+I17</f>
        <v>0</v>
      </c>
      <c r="J15" s="26">
        <f t="shared" ref="J15" si="50">J16+J17</f>
        <v>0</v>
      </c>
      <c r="K15" s="26">
        <f t="shared" ref="K15" si="51">K16+K17</f>
        <v>0</v>
      </c>
      <c r="L15" s="26">
        <f t="shared" ref="L15" si="52">L16+L17</f>
        <v>292</v>
      </c>
      <c r="M15" s="26">
        <f t="shared" ref="M15" si="53">M16+M17</f>
        <v>342</v>
      </c>
      <c r="N15" s="26">
        <f t="shared" ref="N15" si="54">N16+N17</f>
        <v>0</v>
      </c>
      <c r="O15" s="26">
        <f t="shared" ref="O15" si="55">O16+O17</f>
        <v>0</v>
      </c>
      <c r="P15" s="26">
        <f t="shared" ref="P15" si="56">P16+P17</f>
        <v>0</v>
      </c>
      <c r="Q15" s="26">
        <f t="shared" ref="Q15" si="57">Q16+Q17</f>
        <v>0</v>
      </c>
      <c r="R15" s="26">
        <f t="shared" ref="R15" si="58">R16+R17</f>
        <v>0</v>
      </c>
      <c r="S15" s="26">
        <f t="shared" ref="S15" si="59">S16+S17</f>
        <v>0</v>
      </c>
      <c r="T15" s="26">
        <f t="shared" ref="T15" si="60">T16+T17</f>
        <v>0</v>
      </c>
      <c r="U15" s="26">
        <f t="shared" ref="U15" si="61">U16+U17</f>
        <v>0</v>
      </c>
      <c r="V15" s="26">
        <f t="shared" ref="V15" si="62">V16+V17</f>
        <v>0</v>
      </c>
      <c r="W15" s="26">
        <f t="shared" ref="W15" si="63">W16+W17</f>
        <v>1291</v>
      </c>
      <c r="X15" s="26">
        <f t="shared" ref="X15" si="64">X16+X17</f>
        <v>187</v>
      </c>
      <c r="Y15" s="26">
        <f t="shared" ref="Y15" si="65">Y16+Y17</f>
        <v>0</v>
      </c>
      <c r="Z15" s="31">
        <f t="shared" ref="Z15" si="66">Z16+Z17</f>
        <v>292</v>
      </c>
    </row>
    <row r="16" spans="1:26" s="3" customFormat="1" ht="18" customHeight="1" x14ac:dyDescent="0.15">
      <c r="A16" s="13" t="s">
        <v>52</v>
      </c>
      <c r="B16" s="14" t="s">
        <v>53</v>
      </c>
      <c r="C16" s="22" t="s">
        <v>41</v>
      </c>
      <c r="D16" s="27" t="s">
        <v>96</v>
      </c>
      <c r="E16" s="27">
        <f t="shared" ref="E16:E17" si="67">SUM(F16:Z16)</f>
        <v>1224</v>
      </c>
      <c r="F16" s="28">
        <v>115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146</v>
      </c>
      <c r="M16" s="28">
        <v>171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646</v>
      </c>
      <c r="X16" s="28">
        <v>0</v>
      </c>
      <c r="Y16" s="28">
        <v>0</v>
      </c>
      <c r="Z16" s="15">
        <v>146</v>
      </c>
    </row>
    <row r="17" spans="1:26" s="3" customFormat="1" ht="18" customHeight="1" x14ac:dyDescent="0.15">
      <c r="A17" s="16" t="s">
        <v>52</v>
      </c>
      <c r="B17" s="17" t="s">
        <v>53</v>
      </c>
      <c r="C17" s="23" t="s">
        <v>42</v>
      </c>
      <c r="D17" s="29" t="s">
        <v>96</v>
      </c>
      <c r="E17" s="27">
        <f t="shared" si="67"/>
        <v>1410</v>
      </c>
      <c r="F17" s="30">
        <v>115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146</v>
      </c>
      <c r="M17" s="30">
        <v>171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645</v>
      </c>
      <c r="X17" s="30">
        <v>187</v>
      </c>
      <c r="Y17" s="30">
        <v>0</v>
      </c>
      <c r="Z17" s="18">
        <v>146</v>
      </c>
    </row>
    <row r="18" spans="1:26" ht="18" customHeight="1" x14ac:dyDescent="0.15">
      <c r="A18" s="24" t="s">
        <v>24</v>
      </c>
      <c r="B18" s="25" t="s">
        <v>25</v>
      </c>
      <c r="C18" s="21" t="s">
        <v>40</v>
      </c>
      <c r="D18" s="26">
        <v>15</v>
      </c>
      <c r="E18" s="26">
        <f t="shared" ref="E18" si="68">E19+E20</f>
        <v>1427</v>
      </c>
      <c r="F18" s="26">
        <f t="shared" ref="F18" si="69">F19+F20</f>
        <v>227</v>
      </c>
      <c r="G18" s="26">
        <f t="shared" ref="G18" si="70">G19+G20</f>
        <v>0</v>
      </c>
      <c r="H18" s="26">
        <f t="shared" ref="H18" si="71">H19+H20</f>
        <v>0</v>
      </c>
      <c r="I18" s="26">
        <f t="shared" ref="I18" si="72">I19+I20</f>
        <v>190</v>
      </c>
      <c r="J18" s="26">
        <f t="shared" ref="J18" si="73">J19+J20</f>
        <v>0</v>
      </c>
      <c r="K18" s="26">
        <f t="shared" ref="K18" si="74">K19+K20</f>
        <v>0</v>
      </c>
      <c r="L18" s="26">
        <f t="shared" ref="L18" si="75">L19+L20</f>
        <v>0</v>
      </c>
      <c r="M18" s="26">
        <f t="shared" ref="M18" si="76">M19+M20</f>
        <v>302</v>
      </c>
      <c r="N18" s="26">
        <f t="shared" ref="N18" si="77">N19+N20</f>
        <v>708</v>
      </c>
      <c r="O18" s="26">
        <f t="shared" ref="O18" si="78">O19+O20</f>
        <v>0</v>
      </c>
      <c r="P18" s="26">
        <f t="shared" ref="P18" si="79">P19+P20</f>
        <v>0</v>
      </c>
      <c r="Q18" s="26">
        <f t="shared" ref="Q18" si="80">Q19+Q20</f>
        <v>0</v>
      </c>
      <c r="R18" s="26">
        <f t="shared" ref="R18" si="81">R19+R20</f>
        <v>0</v>
      </c>
      <c r="S18" s="26">
        <f t="shared" ref="S18" si="82">S19+S20</f>
        <v>0</v>
      </c>
      <c r="T18" s="26">
        <f t="shared" ref="T18" si="83">T19+T20</f>
        <v>0</v>
      </c>
      <c r="U18" s="26">
        <f t="shared" ref="U18" si="84">U19+U20</f>
        <v>0</v>
      </c>
      <c r="V18" s="26">
        <f t="shared" ref="V18" si="85">V19+V20</f>
        <v>0</v>
      </c>
      <c r="W18" s="26">
        <f t="shared" ref="W18" si="86">W19+W20</f>
        <v>0</v>
      </c>
      <c r="X18" s="26">
        <f t="shared" ref="X18" si="87">X19+X20</f>
        <v>0</v>
      </c>
      <c r="Y18" s="26">
        <f t="shared" ref="Y18" si="88">Y19+Y20</f>
        <v>0</v>
      </c>
      <c r="Z18" s="31">
        <f t="shared" ref="Z18" si="89">Z19+Z20</f>
        <v>0</v>
      </c>
    </row>
    <row r="19" spans="1:26" s="3" customFormat="1" ht="18" customHeight="1" x14ac:dyDescent="0.15">
      <c r="A19" s="13" t="s">
        <v>54</v>
      </c>
      <c r="B19" s="14" t="s">
        <v>55</v>
      </c>
      <c r="C19" s="22" t="s">
        <v>41</v>
      </c>
      <c r="D19" s="27" t="s">
        <v>96</v>
      </c>
      <c r="E19" s="27">
        <f t="shared" ref="E19:E20" si="90">SUM(F19:Z19)</f>
        <v>668</v>
      </c>
      <c r="F19" s="28">
        <v>114</v>
      </c>
      <c r="G19" s="28">
        <v>0</v>
      </c>
      <c r="H19" s="28">
        <v>0</v>
      </c>
      <c r="I19" s="28">
        <v>95</v>
      </c>
      <c r="J19" s="28">
        <v>0</v>
      </c>
      <c r="K19" s="28">
        <v>0</v>
      </c>
      <c r="L19" s="28">
        <v>0</v>
      </c>
      <c r="M19" s="28">
        <v>150</v>
      </c>
      <c r="N19" s="28">
        <v>309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15">
        <v>0</v>
      </c>
    </row>
    <row r="20" spans="1:26" s="3" customFormat="1" ht="18" customHeight="1" x14ac:dyDescent="0.15">
      <c r="A20" s="16" t="s">
        <v>54</v>
      </c>
      <c r="B20" s="17" t="s">
        <v>55</v>
      </c>
      <c r="C20" s="23" t="s">
        <v>42</v>
      </c>
      <c r="D20" s="29" t="s">
        <v>96</v>
      </c>
      <c r="E20" s="27">
        <f t="shared" si="90"/>
        <v>759</v>
      </c>
      <c r="F20" s="30">
        <v>113</v>
      </c>
      <c r="G20" s="30">
        <v>0</v>
      </c>
      <c r="H20" s="30">
        <v>0</v>
      </c>
      <c r="I20" s="30">
        <v>95</v>
      </c>
      <c r="J20" s="30">
        <v>0</v>
      </c>
      <c r="K20" s="30">
        <v>0</v>
      </c>
      <c r="L20" s="30">
        <v>0</v>
      </c>
      <c r="M20" s="30">
        <v>152</v>
      </c>
      <c r="N20" s="30">
        <v>399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18">
        <v>0</v>
      </c>
    </row>
    <row r="21" spans="1:26" ht="18" customHeight="1" x14ac:dyDescent="0.15">
      <c r="A21" s="24" t="s">
        <v>22</v>
      </c>
      <c r="B21" s="25" t="s">
        <v>23</v>
      </c>
      <c r="C21" s="21" t="s">
        <v>40</v>
      </c>
      <c r="D21" s="26">
        <v>6</v>
      </c>
      <c r="E21" s="26">
        <f t="shared" ref="E21" si="91">E22+E23</f>
        <v>676</v>
      </c>
      <c r="F21" s="26">
        <f t="shared" ref="F21" si="92">F22+F23</f>
        <v>222</v>
      </c>
      <c r="G21" s="26">
        <f t="shared" ref="G21" si="93">G22+G23</f>
        <v>0</v>
      </c>
      <c r="H21" s="26">
        <f t="shared" ref="H21" si="94">H22+H23</f>
        <v>0</v>
      </c>
      <c r="I21" s="26">
        <f t="shared" ref="I21" si="95">I22+I23</f>
        <v>0</v>
      </c>
      <c r="J21" s="26">
        <f t="shared" ref="J21" si="96">J22+J23</f>
        <v>0</v>
      </c>
      <c r="K21" s="26">
        <f t="shared" ref="K21" si="97">K22+K23</f>
        <v>0</v>
      </c>
      <c r="L21" s="26">
        <f t="shared" ref="L21" si="98">L22+L23</f>
        <v>454</v>
      </c>
      <c r="M21" s="26">
        <f t="shared" ref="M21" si="99">M22+M23</f>
        <v>0</v>
      </c>
      <c r="N21" s="26">
        <f t="shared" ref="N21" si="100">N22+N23</f>
        <v>0</v>
      </c>
      <c r="O21" s="26">
        <f t="shared" ref="O21" si="101">O22+O23</f>
        <v>0</v>
      </c>
      <c r="P21" s="26">
        <f t="shared" ref="P21" si="102">P22+P23</f>
        <v>0</v>
      </c>
      <c r="Q21" s="26">
        <f t="shared" ref="Q21" si="103">Q22+Q23</f>
        <v>0</v>
      </c>
      <c r="R21" s="26">
        <f t="shared" ref="R21" si="104">R22+R23</f>
        <v>0</v>
      </c>
      <c r="S21" s="26">
        <f t="shared" ref="S21" si="105">S22+S23</f>
        <v>0</v>
      </c>
      <c r="T21" s="26">
        <f t="shared" ref="T21" si="106">T22+T23</f>
        <v>0</v>
      </c>
      <c r="U21" s="26">
        <f t="shared" ref="U21" si="107">U22+U23</f>
        <v>0</v>
      </c>
      <c r="V21" s="26">
        <f t="shared" ref="V21" si="108">V22+V23</f>
        <v>0</v>
      </c>
      <c r="W21" s="26">
        <f t="shared" ref="W21" si="109">W22+W23</f>
        <v>0</v>
      </c>
      <c r="X21" s="26">
        <f t="shared" ref="X21" si="110">X22+X23</f>
        <v>0</v>
      </c>
      <c r="Y21" s="26">
        <f t="shared" ref="Y21" si="111">Y22+Y23</f>
        <v>0</v>
      </c>
      <c r="Z21" s="31">
        <f t="shared" ref="Z21" si="112">Z22+Z23</f>
        <v>0</v>
      </c>
    </row>
    <row r="22" spans="1:26" s="3" customFormat="1" ht="18" customHeight="1" x14ac:dyDescent="0.15">
      <c r="A22" s="13" t="s">
        <v>56</v>
      </c>
      <c r="B22" s="14" t="s">
        <v>57</v>
      </c>
      <c r="C22" s="22" t="s">
        <v>41</v>
      </c>
      <c r="D22" s="27" t="s">
        <v>96</v>
      </c>
      <c r="E22" s="27">
        <f t="shared" ref="E22:E23" si="113">SUM(F22:Z22)</f>
        <v>338</v>
      </c>
      <c r="F22" s="28">
        <v>111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227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15">
        <v>0</v>
      </c>
    </row>
    <row r="23" spans="1:26" s="3" customFormat="1" ht="18" customHeight="1" x14ac:dyDescent="0.15">
      <c r="A23" s="16" t="s">
        <v>56</v>
      </c>
      <c r="B23" s="17" t="s">
        <v>57</v>
      </c>
      <c r="C23" s="23" t="s">
        <v>42</v>
      </c>
      <c r="D23" s="29" t="s">
        <v>96</v>
      </c>
      <c r="E23" s="27">
        <f t="shared" si="113"/>
        <v>338</v>
      </c>
      <c r="F23" s="30">
        <v>111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227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18">
        <v>0</v>
      </c>
    </row>
    <row r="24" spans="1:26" ht="18" customHeight="1" x14ac:dyDescent="0.15">
      <c r="A24" s="24" t="s">
        <v>20</v>
      </c>
      <c r="B24" s="25" t="s">
        <v>21</v>
      </c>
      <c r="C24" s="21" t="s">
        <v>40</v>
      </c>
      <c r="D24" s="26">
        <v>6</v>
      </c>
      <c r="E24" s="26">
        <f t="shared" ref="E24" si="114">E25+E26</f>
        <v>656</v>
      </c>
      <c r="F24" s="26">
        <f t="shared" ref="F24" si="115">F25+F26</f>
        <v>184</v>
      </c>
      <c r="G24" s="26">
        <f t="shared" ref="G24" si="116">G25+G26</f>
        <v>0</v>
      </c>
      <c r="H24" s="26">
        <f t="shared" ref="H24" si="117">H25+H26</f>
        <v>0</v>
      </c>
      <c r="I24" s="26">
        <f t="shared" ref="I24" si="118">I25+I26</f>
        <v>0</v>
      </c>
      <c r="J24" s="26">
        <f t="shared" ref="J24" si="119">J25+J26</f>
        <v>238</v>
      </c>
      <c r="K24" s="26">
        <f t="shared" ref="K24" si="120">K25+K26</f>
        <v>0</v>
      </c>
      <c r="L24" s="26">
        <f t="shared" ref="L24" si="121">L25+L26</f>
        <v>0</v>
      </c>
      <c r="M24" s="26">
        <f t="shared" ref="M24" si="122">M25+M26</f>
        <v>0</v>
      </c>
      <c r="N24" s="26">
        <f t="shared" ref="N24" si="123">N25+N26</f>
        <v>0</v>
      </c>
      <c r="O24" s="26">
        <f t="shared" ref="O24" si="124">O25+O26</f>
        <v>234</v>
      </c>
      <c r="P24" s="26">
        <f t="shared" ref="P24" si="125">P25+P26</f>
        <v>0</v>
      </c>
      <c r="Q24" s="26">
        <f t="shared" ref="Q24" si="126">Q25+Q26</f>
        <v>0</v>
      </c>
      <c r="R24" s="26">
        <f t="shared" ref="R24" si="127">R25+R26</f>
        <v>0</v>
      </c>
      <c r="S24" s="26">
        <f t="shared" ref="S24" si="128">S25+S26</f>
        <v>0</v>
      </c>
      <c r="T24" s="26">
        <f t="shared" ref="T24" si="129">T25+T26</f>
        <v>0</v>
      </c>
      <c r="U24" s="26">
        <f t="shared" ref="U24" si="130">U25+U26</f>
        <v>0</v>
      </c>
      <c r="V24" s="26">
        <f t="shared" ref="V24" si="131">V25+V26</f>
        <v>0</v>
      </c>
      <c r="W24" s="26">
        <f t="shared" ref="W24" si="132">W25+W26</f>
        <v>0</v>
      </c>
      <c r="X24" s="26">
        <f t="shared" ref="X24" si="133">X25+X26</f>
        <v>0</v>
      </c>
      <c r="Y24" s="26">
        <f t="shared" ref="Y24" si="134">Y25+Y26</f>
        <v>0</v>
      </c>
      <c r="Z24" s="31">
        <f t="shared" ref="Z24" si="135">Z25+Z26</f>
        <v>0</v>
      </c>
    </row>
    <row r="25" spans="1:26" s="3" customFormat="1" ht="18" customHeight="1" x14ac:dyDescent="0.15">
      <c r="A25" s="13" t="s">
        <v>58</v>
      </c>
      <c r="B25" s="14" t="s">
        <v>59</v>
      </c>
      <c r="C25" s="22" t="s">
        <v>41</v>
      </c>
      <c r="D25" s="27" t="s">
        <v>96</v>
      </c>
      <c r="E25" s="27">
        <f t="shared" ref="E25:E26" si="136">SUM(F25:Z25)</f>
        <v>328</v>
      </c>
      <c r="F25" s="28">
        <v>92</v>
      </c>
      <c r="G25" s="28">
        <v>0</v>
      </c>
      <c r="H25" s="28">
        <v>0</v>
      </c>
      <c r="I25" s="28">
        <v>0</v>
      </c>
      <c r="J25" s="28">
        <v>119</v>
      </c>
      <c r="K25" s="28">
        <v>0</v>
      </c>
      <c r="L25" s="28">
        <v>0</v>
      </c>
      <c r="M25" s="28">
        <v>0</v>
      </c>
      <c r="N25" s="28">
        <v>0</v>
      </c>
      <c r="O25" s="28">
        <v>117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15">
        <v>0</v>
      </c>
    </row>
    <row r="26" spans="1:26" s="3" customFormat="1" ht="18" customHeight="1" x14ac:dyDescent="0.15">
      <c r="A26" s="16" t="s">
        <v>58</v>
      </c>
      <c r="B26" s="17" t="s">
        <v>59</v>
      </c>
      <c r="C26" s="23" t="s">
        <v>42</v>
      </c>
      <c r="D26" s="29" t="s">
        <v>96</v>
      </c>
      <c r="E26" s="27">
        <f t="shared" si="136"/>
        <v>328</v>
      </c>
      <c r="F26" s="30">
        <v>92</v>
      </c>
      <c r="G26" s="30">
        <v>0</v>
      </c>
      <c r="H26" s="30">
        <v>0</v>
      </c>
      <c r="I26" s="30">
        <v>0</v>
      </c>
      <c r="J26" s="30">
        <v>119</v>
      </c>
      <c r="K26" s="30">
        <v>0</v>
      </c>
      <c r="L26" s="30">
        <v>0</v>
      </c>
      <c r="M26" s="30">
        <v>0</v>
      </c>
      <c r="N26" s="30">
        <v>0</v>
      </c>
      <c r="O26" s="30">
        <v>117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18">
        <v>0</v>
      </c>
    </row>
    <row r="27" spans="1:26" ht="18" customHeight="1" x14ac:dyDescent="0.15">
      <c r="A27" s="24" t="s">
        <v>18</v>
      </c>
      <c r="B27" s="25" t="s">
        <v>19</v>
      </c>
      <c r="C27" s="21" t="s">
        <v>40</v>
      </c>
      <c r="D27" s="26">
        <v>4</v>
      </c>
      <c r="E27" s="26">
        <f t="shared" ref="E27" si="137">E28+E29</f>
        <v>428</v>
      </c>
      <c r="F27" s="26">
        <f t="shared" ref="F27" si="138">F28+F29</f>
        <v>0</v>
      </c>
      <c r="G27" s="26">
        <f t="shared" ref="G27" si="139">G28+G29</f>
        <v>0</v>
      </c>
      <c r="H27" s="26">
        <f t="shared" ref="H27" si="140">H28+H29</f>
        <v>0</v>
      </c>
      <c r="I27" s="26">
        <f t="shared" ref="I27" si="141">I28+I29</f>
        <v>0</v>
      </c>
      <c r="J27" s="26">
        <f t="shared" ref="J27" si="142">J28+J29</f>
        <v>0</v>
      </c>
      <c r="K27" s="26">
        <f t="shared" ref="K27" si="143">K28+K29</f>
        <v>0</v>
      </c>
      <c r="L27" s="26">
        <f t="shared" ref="L27" si="144">L28+L29</f>
        <v>0</v>
      </c>
      <c r="M27" s="26">
        <f t="shared" ref="M27" si="145">M28+M29</f>
        <v>0</v>
      </c>
      <c r="N27" s="26">
        <f t="shared" ref="N27" si="146">N28+N29</f>
        <v>0</v>
      </c>
      <c r="O27" s="26">
        <f t="shared" ref="O27" si="147">O28+O29</f>
        <v>0</v>
      </c>
      <c r="P27" s="26">
        <f t="shared" ref="P27" si="148">P28+P29</f>
        <v>0</v>
      </c>
      <c r="Q27" s="26">
        <f t="shared" ref="Q27" si="149">Q28+Q29</f>
        <v>0</v>
      </c>
      <c r="R27" s="26">
        <f t="shared" ref="R27" si="150">R28+R29</f>
        <v>0</v>
      </c>
      <c r="S27" s="26">
        <f t="shared" ref="S27" si="151">S28+S29</f>
        <v>0</v>
      </c>
      <c r="T27" s="26">
        <f t="shared" ref="T27" si="152">T28+T29</f>
        <v>0</v>
      </c>
      <c r="U27" s="26">
        <f t="shared" ref="U27" si="153">U28+U29</f>
        <v>0</v>
      </c>
      <c r="V27" s="26">
        <f t="shared" ref="V27" si="154">V28+V29</f>
        <v>0</v>
      </c>
      <c r="W27" s="26">
        <f t="shared" ref="W27" si="155">W28+W29</f>
        <v>428</v>
      </c>
      <c r="X27" s="26">
        <f t="shared" ref="X27" si="156">X28+X29</f>
        <v>0</v>
      </c>
      <c r="Y27" s="26">
        <f t="shared" ref="Y27" si="157">Y28+Y29</f>
        <v>0</v>
      </c>
      <c r="Z27" s="31">
        <f t="shared" ref="Z27" si="158">Z28+Z29</f>
        <v>0</v>
      </c>
    </row>
    <row r="28" spans="1:26" s="3" customFormat="1" ht="18" customHeight="1" x14ac:dyDescent="0.15">
      <c r="A28" s="13" t="s">
        <v>60</v>
      </c>
      <c r="B28" s="14" t="s">
        <v>61</v>
      </c>
      <c r="C28" s="22" t="s">
        <v>41</v>
      </c>
      <c r="D28" s="27" t="s">
        <v>96</v>
      </c>
      <c r="E28" s="27">
        <f t="shared" ref="E28:E29" si="159">SUM(F28:Z28)</f>
        <v>214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214</v>
      </c>
      <c r="X28" s="28">
        <v>0</v>
      </c>
      <c r="Y28" s="28">
        <v>0</v>
      </c>
      <c r="Z28" s="15">
        <v>0</v>
      </c>
    </row>
    <row r="29" spans="1:26" s="3" customFormat="1" ht="18" customHeight="1" x14ac:dyDescent="0.15">
      <c r="A29" s="16" t="s">
        <v>60</v>
      </c>
      <c r="B29" s="17" t="s">
        <v>61</v>
      </c>
      <c r="C29" s="23" t="s">
        <v>42</v>
      </c>
      <c r="D29" s="29" t="s">
        <v>96</v>
      </c>
      <c r="E29" s="27">
        <f t="shared" si="159"/>
        <v>214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214</v>
      </c>
      <c r="X29" s="30">
        <v>0</v>
      </c>
      <c r="Y29" s="30">
        <v>0</v>
      </c>
      <c r="Z29" s="18">
        <v>0</v>
      </c>
    </row>
    <row r="30" spans="1:26" ht="18" customHeight="1" x14ac:dyDescent="0.15">
      <c r="A30" s="24" t="s">
        <v>16</v>
      </c>
      <c r="B30" s="25" t="s">
        <v>17</v>
      </c>
      <c r="C30" s="21" t="s">
        <v>40</v>
      </c>
      <c r="D30" s="26">
        <v>8</v>
      </c>
      <c r="E30" s="26">
        <f t="shared" ref="E30" si="160">E31+E32</f>
        <v>348</v>
      </c>
      <c r="F30" s="26">
        <f t="shared" ref="F30" si="161">F31+F32</f>
        <v>0</v>
      </c>
      <c r="G30" s="26">
        <f t="shared" ref="G30" si="162">G31+G32</f>
        <v>0</v>
      </c>
      <c r="H30" s="26">
        <f t="shared" ref="H30" si="163">H31+H32</f>
        <v>0</v>
      </c>
      <c r="I30" s="26">
        <f t="shared" ref="I30" si="164">I31+I32</f>
        <v>0</v>
      </c>
      <c r="J30" s="26">
        <f t="shared" ref="J30" si="165">J31+J32</f>
        <v>178</v>
      </c>
      <c r="K30" s="26">
        <f t="shared" ref="K30" si="166">K31+K32</f>
        <v>0</v>
      </c>
      <c r="L30" s="26">
        <f t="shared" ref="L30" si="167">L31+L32</f>
        <v>0</v>
      </c>
      <c r="M30" s="26">
        <f t="shared" ref="M30" si="168">M31+M32</f>
        <v>0</v>
      </c>
      <c r="N30" s="26">
        <f t="shared" ref="N30" si="169">N31+N32</f>
        <v>0</v>
      </c>
      <c r="O30" s="26">
        <f t="shared" ref="O30" si="170">O31+O32</f>
        <v>0</v>
      </c>
      <c r="P30" s="26">
        <f t="shared" ref="P30" si="171">P31+P32</f>
        <v>0</v>
      </c>
      <c r="Q30" s="26">
        <f t="shared" ref="Q30" si="172">Q31+Q32</f>
        <v>0</v>
      </c>
      <c r="R30" s="26">
        <f t="shared" ref="R30" si="173">R31+R32</f>
        <v>0</v>
      </c>
      <c r="S30" s="26">
        <f t="shared" ref="S30" si="174">S31+S32</f>
        <v>0</v>
      </c>
      <c r="T30" s="26">
        <f t="shared" ref="T30" si="175">T31+T32</f>
        <v>0</v>
      </c>
      <c r="U30" s="26">
        <f t="shared" ref="U30" si="176">U31+U32</f>
        <v>0</v>
      </c>
      <c r="V30" s="26">
        <f t="shared" ref="V30" si="177">V31+V32</f>
        <v>0</v>
      </c>
      <c r="W30" s="26">
        <f t="shared" ref="W30" si="178">W31+W32</f>
        <v>170</v>
      </c>
      <c r="X30" s="26">
        <f t="shared" ref="X30" si="179">X31+X32</f>
        <v>0</v>
      </c>
      <c r="Y30" s="26">
        <f t="shared" ref="Y30" si="180">Y31+Y32</f>
        <v>0</v>
      </c>
      <c r="Z30" s="31">
        <f t="shared" ref="Z30" si="181">Z31+Z32</f>
        <v>0</v>
      </c>
    </row>
    <row r="31" spans="1:26" s="3" customFormat="1" ht="18" customHeight="1" x14ac:dyDescent="0.15">
      <c r="A31" s="13" t="s">
        <v>62</v>
      </c>
      <c r="B31" s="14" t="s">
        <v>63</v>
      </c>
      <c r="C31" s="22" t="s">
        <v>41</v>
      </c>
      <c r="D31" s="27" t="s">
        <v>96</v>
      </c>
      <c r="E31" s="27">
        <f t="shared" ref="E31:E32" si="182">SUM(F31:Z31)</f>
        <v>161</v>
      </c>
      <c r="F31" s="28">
        <v>0</v>
      </c>
      <c r="G31" s="28">
        <v>0</v>
      </c>
      <c r="H31" s="28">
        <v>0</v>
      </c>
      <c r="I31" s="28">
        <v>0</v>
      </c>
      <c r="J31" s="28">
        <v>91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70</v>
      </c>
      <c r="X31" s="28">
        <v>0</v>
      </c>
      <c r="Y31" s="28">
        <v>0</v>
      </c>
      <c r="Z31" s="15">
        <v>0</v>
      </c>
    </row>
    <row r="32" spans="1:26" s="3" customFormat="1" ht="18" customHeight="1" x14ac:dyDescent="0.15">
      <c r="A32" s="16" t="s">
        <v>62</v>
      </c>
      <c r="B32" s="17" t="s">
        <v>63</v>
      </c>
      <c r="C32" s="23" t="s">
        <v>42</v>
      </c>
      <c r="D32" s="29" t="s">
        <v>96</v>
      </c>
      <c r="E32" s="27">
        <f t="shared" si="182"/>
        <v>187</v>
      </c>
      <c r="F32" s="30">
        <v>0</v>
      </c>
      <c r="G32" s="30">
        <v>0</v>
      </c>
      <c r="H32" s="30">
        <v>0</v>
      </c>
      <c r="I32" s="30">
        <v>0</v>
      </c>
      <c r="J32" s="30">
        <v>87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100</v>
      </c>
      <c r="X32" s="30">
        <v>0</v>
      </c>
      <c r="Y32" s="30">
        <v>0</v>
      </c>
      <c r="Z32" s="18">
        <v>0</v>
      </c>
    </row>
    <row r="33" spans="1:26" ht="18" customHeight="1" x14ac:dyDescent="0.15">
      <c r="A33" s="24" t="s">
        <v>14</v>
      </c>
      <c r="B33" s="25" t="s">
        <v>15</v>
      </c>
      <c r="C33" s="21" t="s">
        <v>40</v>
      </c>
      <c r="D33" s="26">
        <v>6</v>
      </c>
      <c r="E33" s="26">
        <f t="shared" ref="E33" si="183">E34+E35</f>
        <v>493</v>
      </c>
      <c r="F33" s="26">
        <f t="shared" ref="F33" si="184">F34+F35</f>
        <v>0</v>
      </c>
      <c r="G33" s="26">
        <f t="shared" ref="G33" si="185">G34+G35</f>
        <v>0</v>
      </c>
      <c r="H33" s="26">
        <f t="shared" ref="H33" si="186">H34+H35</f>
        <v>439</v>
      </c>
      <c r="I33" s="26">
        <f t="shared" ref="I33" si="187">I34+I35</f>
        <v>0</v>
      </c>
      <c r="J33" s="26">
        <f t="shared" ref="J33" si="188">J34+J35</f>
        <v>27</v>
      </c>
      <c r="K33" s="26">
        <f t="shared" ref="K33" si="189">K34+K35</f>
        <v>27</v>
      </c>
      <c r="L33" s="26">
        <f t="shared" ref="L33" si="190">L34+L35</f>
        <v>0</v>
      </c>
      <c r="M33" s="26">
        <f t="shared" ref="M33" si="191">M34+M35</f>
        <v>0</v>
      </c>
      <c r="N33" s="26">
        <f t="shared" ref="N33" si="192">N34+N35</f>
        <v>0</v>
      </c>
      <c r="O33" s="26">
        <f t="shared" ref="O33" si="193">O34+O35</f>
        <v>0</v>
      </c>
      <c r="P33" s="26">
        <f t="shared" ref="P33" si="194">P34+P35</f>
        <v>0</v>
      </c>
      <c r="Q33" s="26">
        <f t="shared" ref="Q33" si="195">Q34+Q35</f>
        <v>0</v>
      </c>
      <c r="R33" s="26">
        <f t="shared" ref="R33" si="196">R34+R35</f>
        <v>0</v>
      </c>
      <c r="S33" s="26">
        <f t="shared" ref="S33" si="197">S34+S35</f>
        <v>0</v>
      </c>
      <c r="T33" s="26">
        <f t="shared" ref="T33" si="198">T34+T35</f>
        <v>0</v>
      </c>
      <c r="U33" s="26">
        <f t="shared" ref="U33" si="199">U34+U35</f>
        <v>0</v>
      </c>
      <c r="V33" s="26">
        <f t="shared" ref="V33" si="200">V34+V35</f>
        <v>0</v>
      </c>
      <c r="W33" s="26">
        <f t="shared" ref="W33" si="201">W34+W35</f>
        <v>0</v>
      </c>
      <c r="X33" s="26">
        <f t="shared" ref="X33" si="202">X34+X35</f>
        <v>0</v>
      </c>
      <c r="Y33" s="26">
        <f t="shared" ref="Y33" si="203">Y34+Y35</f>
        <v>0</v>
      </c>
      <c r="Z33" s="31">
        <f t="shared" ref="Z33" si="204">Z34+Z35</f>
        <v>0</v>
      </c>
    </row>
    <row r="34" spans="1:26" s="3" customFormat="1" ht="18" customHeight="1" x14ac:dyDescent="0.15">
      <c r="A34" s="13" t="s">
        <v>64</v>
      </c>
      <c r="B34" s="14" t="s">
        <v>65</v>
      </c>
      <c r="C34" s="22" t="s">
        <v>41</v>
      </c>
      <c r="D34" s="27" t="s">
        <v>96</v>
      </c>
      <c r="E34" s="27">
        <f t="shared" ref="E34:E35" si="205">SUM(F34:Z34)</f>
        <v>246</v>
      </c>
      <c r="F34" s="28">
        <v>0</v>
      </c>
      <c r="G34" s="28">
        <v>0</v>
      </c>
      <c r="H34" s="28">
        <v>219</v>
      </c>
      <c r="I34" s="28">
        <v>0</v>
      </c>
      <c r="J34" s="28">
        <v>0</v>
      </c>
      <c r="K34" s="28">
        <v>27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15">
        <v>0</v>
      </c>
    </row>
    <row r="35" spans="1:26" s="3" customFormat="1" ht="18" customHeight="1" x14ac:dyDescent="0.15">
      <c r="A35" s="16" t="s">
        <v>64</v>
      </c>
      <c r="B35" s="17" t="s">
        <v>65</v>
      </c>
      <c r="C35" s="23" t="s">
        <v>42</v>
      </c>
      <c r="D35" s="29" t="s">
        <v>96</v>
      </c>
      <c r="E35" s="27">
        <f t="shared" si="205"/>
        <v>247</v>
      </c>
      <c r="F35" s="30">
        <v>0</v>
      </c>
      <c r="G35" s="30">
        <v>0</v>
      </c>
      <c r="H35" s="30">
        <v>220</v>
      </c>
      <c r="I35" s="30">
        <v>0</v>
      </c>
      <c r="J35" s="30">
        <v>27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18">
        <v>0</v>
      </c>
    </row>
    <row r="36" spans="1:26" ht="18" customHeight="1" x14ac:dyDescent="0.15">
      <c r="A36" s="24" t="s">
        <v>12</v>
      </c>
      <c r="B36" s="25" t="s">
        <v>13</v>
      </c>
      <c r="C36" s="21" t="s">
        <v>40</v>
      </c>
      <c r="D36" s="26">
        <v>2</v>
      </c>
      <c r="E36" s="26">
        <f t="shared" ref="E36" si="206">E37+E38</f>
        <v>186</v>
      </c>
      <c r="F36" s="26">
        <f t="shared" ref="F36" si="207">F37+F38</f>
        <v>0</v>
      </c>
      <c r="G36" s="26">
        <f t="shared" ref="G36" si="208">G37+G38</f>
        <v>0</v>
      </c>
      <c r="H36" s="26">
        <f t="shared" ref="H36" si="209">H37+H38</f>
        <v>186</v>
      </c>
      <c r="I36" s="26">
        <f t="shared" ref="I36" si="210">I37+I38</f>
        <v>0</v>
      </c>
      <c r="J36" s="26">
        <f t="shared" ref="J36" si="211">J37+J38</f>
        <v>0</v>
      </c>
      <c r="K36" s="26">
        <f t="shared" ref="K36" si="212">K37+K38</f>
        <v>0</v>
      </c>
      <c r="L36" s="26">
        <f t="shared" ref="L36" si="213">L37+L38</f>
        <v>0</v>
      </c>
      <c r="M36" s="26">
        <f t="shared" ref="M36" si="214">M37+M38</f>
        <v>0</v>
      </c>
      <c r="N36" s="26">
        <f t="shared" ref="N36" si="215">N37+N38</f>
        <v>0</v>
      </c>
      <c r="O36" s="26">
        <f t="shared" ref="O36" si="216">O37+O38</f>
        <v>0</v>
      </c>
      <c r="P36" s="26">
        <f t="shared" ref="P36" si="217">P37+P38</f>
        <v>0</v>
      </c>
      <c r="Q36" s="26">
        <f t="shared" ref="Q36" si="218">Q37+Q38</f>
        <v>0</v>
      </c>
      <c r="R36" s="26">
        <f t="shared" ref="R36" si="219">R37+R38</f>
        <v>0</v>
      </c>
      <c r="S36" s="26">
        <f t="shared" ref="S36" si="220">S37+S38</f>
        <v>0</v>
      </c>
      <c r="T36" s="26">
        <f t="shared" ref="T36" si="221">T37+T38</f>
        <v>0</v>
      </c>
      <c r="U36" s="26">
        <f t="shared" ref="U36" si="222">U37+U38</f>
        <v>0</v>
      </c>
      <c r="V36" s="26">
        <f t="shared" ref="V36" si="223">V37+V38</f>
        <v>0</v>
      </c>
      <c r="W36" s="26">
        <f t="shared" ref="W36" si="224">W37+W38</f>
        <v>0</v>
      </c>
      <c r="X36" s="26">
        <f t="shared" ref="X36" si="225">X37+X38</f>
        <v>0</v>
      </c>
      <c r="Y36" s="26">
        <f t="shared" ref="Y36" si="226">Y37+Y38</f>
        <v>0</v>
      </c>
      <c r="Z36" s="31">
        <f t="shared" ref="Z36" si="227">Z37+Z38</f>
        <v>0</v>
      </c>
    </row>
    <row r="37" spans="1:26" s="3" customFormat="1" ht="18" customHeight="1" x14ac:dyDescent="0.15">
      <c r="A37" s="13" t="s">
        <v>66</v>
      </c>
      <c r="B37" s="14" t="s">
        <v>67</v>
      </c>
      <c r="C37" s="22" t="s">
        <v>41</v>
      </c>
      <c r="D37" s="27" t="s">
        <v>96</v>
      </c>
      <c r="E37" s="27">
        <f t="shared" ref="E37:E38" si="228">SUM(F37:Z37)</f>
        <v>93</v>
      </c>
      <c r="F37" s="28">
        <v>0</v>
      </c>
      <c r="G37" s="28">
        <v>0</v>
      </c>
      <c r="H37" s="28">
        <v>93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15">
        <v>0</v>
      </c>
    </row>
    <row r="38" spans="1:26" s="3" customFormat="1" ht="18" customHeight="1" x14ac:dyDescent="0.15">
      <c r="A38" s="16" t="s">
        <v>66</v>
      </c>
      <c r="B38" s="17" t="s">
        <v>67</v>
      </c>
      <c r="C38" s="23" t="s">
        <v>42</v>
      </c>
      <c r="D38" s="29" t="s">
        <v>96</v>
      </c>
      <c r="E38" s="27">
        <f t="shared" si="228"/>
        <v>93</v>
      </c>
      <c r="F38" s="30">
        <v>0</v>
      </c>
      <c r="G38" s="30">
        <v>0</v>
      </c>
      <c r="H38" s="30">
        <v>93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18">
        <v>0</v>
      </c>
    </row>
    <row r="39" spans="1:26" ht="18" customHeight="1" x14ac:dyDescent="0.15">
      <c r="A39" s="24" t="s">
        <v>10</v>
      </c>
      <c r="B39" s="25" t="s">
        <v>11</v>
      </c>
      <c r="C39" s="21" t="s">
        <v>40</v>
      </c>
      <c r="D39" s="26">
        <v>0</v>
      </c>
      <c r="E39" s="26">
        <f t="shared" ref="E39" si="229">E40+E41</f>
        <v>0</v>
      </c>
      <c r="F39" s="26">
        <f t="shared" ref="F39" si="230">F40+F41</f>
        <v>0</v>
      </c>
      <c r="G39" s="26">
        <f t="shared" ref="G39" si="231">G40+G41</f>
        <v>0</v>
      </c>
      <c r="H39" s="26">
        <f t="shared" ref="H39" si="232">H40+H41</f>
        <v>0</v>
      </c>
      <c r="I39" s="26">
        <f t="shared" ref="I39" si="233">I40+I41</f>
        <v>0</v>
      </c>
      <c r="J39" s="26">
        <f t="shared" ref="J39" si="234">J40+J41</f>
        <v>0</v>
      </c>
      <c r="K39" s="26">
        <f t="shared" ref="K39" si="235">K40+K41</f>
        <v>0</v>
      </c>
      <c r="L39" s="26">
        <f t="shared" ref="L39" si="236">L40+L41</f>
        <v>0</v>
      </c>
      <c r="M39" s="26">
        <f t="shared" ref="M39" si="237">M40+M41</f>
        <v>0</v>
      </c>
      <c r="N39" s="26">
        <f t="shared" ref="N39" si="238">N40+N41</f>
        <v>0</v>
      </c>
      <c r="O39" s="26">
        <f t="shared" ref="O39" si="239">O40+O41</f>
        <v>0</v>
      </c>
      <c r="P39" s="26">
        <f t="shared" ref="P39" si="240">P40+P41</f>
        <v>0</v>
      </c>
      <c r="Q39" s="26">
        <f t="shared" ref="Q39" si="241">Q40+Q41</f>
        <v>0</v>
      </c>
      <c r="R39" s="26">
        <f t="shared" ref="R39" si="242">R40+R41</f>
        <v>0</v>
      </c>
      <c r="S39" s="26">
        <f t="shared" ref="S39" si="243">S40+S41</f>
        <v>0</v>
      </c>
      <c r="T39" s="26">
        <f t="shared" ref="T39" si="244">T40+T41</f>
        <v>0</v>
      </c>
      <c r="U39" s="26">
        <f t="shared" ref="U39" si="245">U40+U41</f>
        <v>0</v>
      </c>
      <c r="V39" s="26">
        <f t="shared" ref="V39" si="246">V40+V41</f>
        <v>0</v>
      </c>
      <c r="W39" s="26">
        <f t="shared" ref="W39" si="247">W40+W41</f>
        <v>0</v>
      </c>
      <c r="X39" s="26">
        <f t="shared" ref="X39" si="248">X40+X41</f>
        <v>0</v>
      </c>
      <c r="Y39" s="26">
        <f t="shared" ref="Y39" si="249">Y40+Y41</f>
        <v>0</v>
      </c>
      <c r="Z39" s="31">
        <f t="shared" ref="Z39" si="250">Z40+Z41</f>
        <v>0</v>
      </c>
    </row>
    <row r="40" spans="1:26" s="3" customFormat="1" ht="18" customHeight="1" x14ac:dyDescent="0.15">
      <c r="A40" s="13" t="s">
        <v>68</v>
      </c>
      <c r="B40" s="14" t="s">
        <v>69</v>
      </c>
      <c r="C40" s="22" t="s">
        <v>41</v>
      </c>
      <c r="D40" s="27" t="s">
        <v>96</v>
      </c>
      <c r="E40" s="27">
        <f t="shared" ref="E40:E41" si="251">SUM(F40:Z40)</f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15">
        <v>0</v>
      </c>
    </row>
    <row r="41" spans="1:26" s="3" customFormat="1" ht="18" customHeight="1" x14ac:dyDescent="0.15">
      <c r="A41" s="16" t="s">
        <v>68</v>
      </c>
      <c r="B41" s="17" t="s">
        <v>69</v>
      </c>
      <c r="C41" s="23" t="s">
        <v>42</v>
      </c>
      <c r="D41" s="29" t="s">
        <v>96</v>
      </c>
      <c r="E41" s="27">
        <f t="shared" si="251"/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18">
        <v>0</v>
      </c>
    </row>
    <row r="42" spans="1:26" ht="18" customHeight="1" x14ac:dyDescent="0.15">
      <c r="A42" s="24" t="s">
        <v>8</v>
      </c>
      <c r="B42" s="25" t="s">
        <v>9</v>
      </c>
      <c r="C42" s="21" t="s">
        <v>40</v>
      </c>
      <c r="D42" s="26">
        <v>12</v>
      </c>
      <c r="E42" s="26">
        <f t="shared" ref="E42" si="252">E43+E44</f>
        <v>1100</v>
      </c>
      <c r="F42" s="26">
        <f t="shared" ref="F42" si="253">F43+F44</f>
        <v>0</v>
      </c>
      <c r="G42" s="26">
        <f t="shared" ref="G42" si="254">G43+G44</f>
        <v>0</v>
      </c>
      <c r="H42" s="26">
        <f t="shared" ref="H42" si="255">H43+H44</f>
        <v>0</v>
      </c>
      <c r="I42" s="26">
        <f t="shared" ref="I42" si="256">I43+I44</f>
        <v>154</v>
      </c>
      <c r="J42" s="26">
        <f t="shared" ref="J42" si="257">J43+J44</f>
        <v>154</v>
      </c>
      <c r="K42" s="26">
        <f t="shared" ref="K42" si="258">K43+K44</f>
        <v>0</v>
      </c>
      <c r="L42" s="26">
        <f t="shared" ref="L42" si="259">L43+L44</f>
        <v>0</v>
      </c>
      <c r="M42" s="26">
        <f t="shared" ref="M42" si="260">M43+M44</f>
        <v>0</v>
      </c>
      <c r="N42" s="26">
        <f t="shared" ref="N42" si="261">N43+N44</f>
        <v>0</v>
      </c>
      <c r="O42" s="26">
        <f t="shared" ref="O42" si="262">O43+O44</f>
        <v>0</v>
      </c>
      <c r="P42" s="26">
        <f t="shared" ref="P42" si="263">P43+P44</f>
        <v>0</v>
      </c>
      <c r="Q42" s="26">
        <f t="shared" ref="Q42" si="264">Q43+Q44</f>
        <v>0</v>
      </c>
      <c r="R42" s="26">
        <f t="shared" ref="R42" si="265">R43+R44</f>
        <v>0</v>
      </c>
      <c r="S42" s="26">
        <f t="shared" ref="S42" si="266">S43+S44</f>
        <v>0</v>
      </c>
      <c r="T42" s="26">
        <f t="shared" ref="T42" si="267">T43+T44</f>
        <v>0</v>
      </c>
      <c r="U42" s="26">
        <f t="shared" ref="U42" si="268">U43+U44</f>
        <v>458</v>
      </c>
      <c r="V42" s="26">
        <f t="shared" ref="V42" si="269">V43+V44</f>
        <v>0</v>
      </c>
      <c r="W42" s="26">
        <f t="shared" ref="W42" si="270">W43+W44</f>
        <v>248</v>
      </c>
      <c r="X42" s="26">
        <f t="shared" ref="X42" si="271">X43+X44</f>
        <v>86</v>
      </c>
      <c r="Y42" s="26">
        <f t="shared" ref="Y42" si="272">Y43+Y44</f>
        <v>0</v>
      </c>
      <c r="Z42" s="31">
        <f t="shared" ref="Z42" si="273">Z43+Z44</f>
        <v>0</v>
      </c>
    </row>
    <row r="43" spans="1:26" s="3" customFormat="1" ht="18" customHeight="1" x14ac:dyDescent="0.15">
      <c r="A43" s="13" t="s">
        <v>70</v>
      </c>
      <c r="B43" s="14" t="s">
        <v>71</v>
      </c>
      <c r="C43" s="22" t="s">
        <v>41</v>
      </c>
      <c r="D43" s="27" t="s">
        <v>96</v>
      </c>
      <c r="E43" s="27">
        <f t="shared" ref="E43:E44" si="274">SUM(F43:Z43)</f>
        <v>551</v>
      </c>
      <c r="F43" s="28">
        <v>0</v>
      </c>
      <c r="G43" s="28">
        <v>0</v>
      </c>
      <c r="H43" s="28">
        <v>0</v>
      </c>
      <c r="I43" s="28">
        <v>79</v>
      </c>
      <c r="J43" s="28">
        <v>75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230</v>
      </c>
      <c r="V43" s="28">
        <v>0</v>
      </c>
      <c r="W43" s="28">
        <v>167</v>
      </c>
      <c r="X43" s="28">
        <v>0</v>
      </c>
      <c r="Y43" s="28">
        <v>0</v>
      </c>
      <c r="Z43" s="15">
        <v>0</v>
      </c>
    </row>
    <row r="44" spans="1:26" s="3" customFormat="1" ht="18" customHeight="1" x14ac:dyDescent="0.15">
      <c r="A44" s="16" t="s">
        <v>70</v>
      </c>
      <c r="B44" s="17" t="s">
        <v>71</v>
      </c>
      <c r="C44" s="23" t="s">
        <v>42</v>
      </c>
      <c r="D44" s="29" t="s">
        <v>96</v>
      </c>
      <c r="E44" s="27">
        <f t="shared" si="274"/>
        <v>549</v>
      </c>
      <c r="F44" s="30">
        <v>0</v>
      </c>
      <c r="G44" s="30">
        <v>0</v>
      </c>
      <c r="H44" s="30">
        <v>0</v>
      </c>
      <c r="I44" s="30">
        <v>75</v>
      </c>
      <c r="J44" s="30">
        <v>79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228</v>
      </c>
      <c r="V44" s="30">
        <v>0</v>
      </c>
      <c r="W44" s="30">
        <v>81</v>
      </c>
      <c r="X44" s="30">
        <v>86</v>
      </c>
      <c r="Y44" s="30">
        <v>0</v>
      </c>
      <c r="Z44" s="18">
        <v>0</v>
      </c>
    </row>
    <row r="45" spans="1:26" ht="18" customHeight="1" x14ac:dyDescent="0.15">
      <c r="A45" s="24" t="s">
        <v>4</v>
      </c>
      <c r="B45" s="25" t="s">
        <v>5</v>
      </c>
      <c r="C45" s="21" t="s">
        <v>40</v>
      </c>
      <c r="D45" s="26">
        <v>31</v>
      </c>
      <c r="E45" s="26">
        <f t="shared" ref="E45" si="275">E46+E47</f>
        <v>1073</v>
      </c>
      <c r="F45" s="26">
        <f t="shared" ref="F45" si="276">F46+F47</f>
        <v>0</v>
      </c>
      <c r="G45" s="26">
        <f t="shared" ref="G45" si="277">G46+G47</f>
        <v>0</v>
      </c>
      <c r="H45" s="26">
        <f t="shared" ref="H45" si="278">H46+H47</f>
        <v>254</v>
      </c>
      <c r="I45" s="26">
        <f t="shared" ref="I45" si="279">I46+I47</f>
        <v>136</v>
      </c>
      <c r="J45" s="26">
        <f t="shared" ref="J45" si="280">J46+J47</f>
        <v>136</v>
      </c>
      <c r="K45" s="26">
        <f t="shared" ref="K45" si="281">K46+K47</f>
        <v>0</v>
      </c>
      <c r="L45" s="26">
        <f t="shared" ref="L45" si="282">L46+L47</f>
        <v>0</v>
      </c>
      <c r="M45" s="26">
        <f t="shared" ref="M45" si="283">M46+M47</f>
        <v>0</v>
      </c>
      <c r="N45" s="26">
        <f t="shared" ref="N45" si="284">N46+N47</f>
        <v>0</v>
      </c>
      <c r="O45" s="26">
        <f t="shared" ref="O45" si="285">O46+O47</f>
        <v>0</v>
      </c>
      <c r="P45" s="26">
        <f t="shared" ref="P45" si="286">P46+P47</f>
        <v>0</v>
      </c>
      <c r="Q45" s="26">
        <f t="shared" ref="Q45" si="287">Q46+Q47</f>
        <v>0</v>
      </c>
      <c r="R45" s="26">
        <f t="shared" ref="R45" si="288">R46+R47</f>
        <v>0</v>
      </c>
      <c r="S45" s="26">
        <f t="shared" ref="S45" si="289">S46+S47</f>
        <v>0</v>
      </c>
      <c r="T45" s="26">
        <f t="shared" ref="T45" si="290">T46+T47</f>
        <v>0</v>
      </c>
      <c r="U45" s="26">
        <f t="shared" ref="U45" si="291">U46+U47</f>
        <v>0</v>
      </c>
      <c r="V45" s="26">
        <f t="shared" ref="V45" si="292">V46+V47</f>
        <v>547</v>
      </c>
      <c r="W45" s="26">
        <f t="shared" ref="W45" si="293">W46+W47</f>
        <v>0</v>
      </c>
      <c r="X45" s="26">
        <f t="shared" ref="X45" si="294">X46+X47</f>
        <v>0</v>
      </c>
      <c r="Y45" s="26">
        <f t="shared" ref="Y45" si="295">Y46+Y47</f>
        <v>0</v>
      </c>
      <c r="Z45" s="31">
        <f t="shared" ref="Z45" si="296">Z46+Z47</f>
        <v>0</v>
      </c>
    </row>
    <row r="46" spans="1:26" s="3" customFormat="1" ht="18.75" customHeight="1" x14ac:dyDescent="0.15">
      <c r="A46" s="13" t="s">
        <v>72</v>
      </c>
      <c r="B46" s="14" t="s">
        <v>73</v>
      </c>
      <c r="C46" s="22" t="s">
        <v>41</v>
      </c>
      <c r="D46" s="27" t="s">
        <v>96</v>
      </c>
      <c r="E46" s="27">
        <f t="shared" ref="E46:E47" si="297">SUM(F46:Z46)</f>
        <v>544</v>
      </c>
      <c r="F46" s="28">
        <v>0</v>
      </c>
      <c r="G46" s="28">
        <v>0</v>
      </c>
      <c r="H46" s="28">
        <v>127</v>
      </c>
      <c r="I46" s="28">
        <v>56</v>
      </c>
      <c r="J46" s="28">
        <v>80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281</v>
      </c>
      <c r="W46" s="28">
        <v>0</v>
      </c>
      <c r="X46" s="28">
        <v>0</v>
      </c>
      <c r="Y46" s="28">
        <v>0</v>
      </c>
      <c r="Z46" s="15">
        <v>0</v>
      </c>
    </row>
    <row r="47" spans="1:26" s="3" customFormat="1" ht="18" customHeight="1" x14ac:dyDescent="0.15">
      <c r="A47" s="16" t="s">
        <v>72</v>
      </c>
      <c r="B47" s="17" t="s">
        <v>73</v>
      </c>
      <c r="C47" s="23" t="s">
        <v>42</v>
      </c>
      <c r="D47" s="29" t="s">
        <v>96</v>
      </c>
      <c r="E47" s="27">
        <f t="shared" si="297"/>
        <v>529</v>
      </c>
      <c r="F47" s="30">
        <v>0</v>
      </c>
      <c r="G47" s="30">
        <v>0</v>
      </c>
      <c r="H47" s="30">
        <v>127</v>
      </c>
      <c r="I47" s="30">
        <v>80</v>
      </c>
      <c r="J47" s="30">
        <v>56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266</v>
      </c>
      <c r="W47" s="30">
        <v>0</v>
      </c>
      <c r="X47" s="30">
        <v>0</v>
      </c>
      <c r="Y47" s="30">
        <v>0</v>
      </c>
      <c r="Z47" s="18">
        <v>0</v>
      </c>
    </row>
    <row r="48" spans="1:26" ht="18" customHeight="1" x14ac:dyDescent="0.15">
      <c r="A48" s="24" t="s">
        <v>2</v>
      </c>
      <c r="B48" s="25" t="s">
        <v>3</v>
      </c>
      <c r="C48" s="21" t="s">
        <v>40</v>
      </c>
      <c r="D48" s="26">
        <v>48</v>
      </c>
      <c r="E48" s="26">
        <f t="shared" ref="E48" si="298">E49+E50</f>
        <v>2222</v>
      </c>
      <c r="F48" s="26">
        <f t="shared" ref="F48" si="299">F49+F50</f>
        <v>246</v>
      </c>
      <c r="G48" s="26">
        <f t="shared" ref="G48" si="300">G49+G50</f>
        <v>142</v>
      </c>
      <c r="H48" s="26">
        <f t="shared" ref="H48" si="301">H49+H50</f>
        <v>144</v>
      </c>
      <c r="I48" s="26">
        <f t="shared" ref="I48" si="302">I49+I50</f>
        <v>0</v>
      </c>
      <c r="J48" s="26">
        <f t="shared" ref="J48" si="303">J49+J50</f>
        <v>0</v>
      </c>
      <c r="K48" s="26">
        <f t="shared" ref="K48" si="304">K49+K50</f>
        <v>0</v>
      </c>
      <c r="L48" s="26">
        <f t="shared" ref="L48" si="305">L49+L50</f>
        <v>0</v>
      </c>
      <c r="M48" s="26">
        <f t="shared" ref="M48" si="306">M49+M50</f>
        <v>0</v>
      </c>
      <c r="N48" s="26">
        <f t="shared" ref="N48" si="307">N49+N50</f>
        <v>0</v>
      </c>
      <c r="O48" s="26">
        <f t="shared" ref="O48" si="308">O49+O50</f>
        <v>0</v>
      </c>
      <c r="P48" s="26">
        <f t="shared" ref="P48" si="309">P49+P50</f>
        <v>0</v>
      </c>
      <c r="Q48" s="26">
        <f t="shared" ref="Q48" si="310">Q49+Q50</f>
        <v>0</v>
      </c>
      <c r="R48" s="26">
        <f t="shared" ref="R48" si="311">R49+R50</f>
        <v>0</v>
      </c>
      <c r="S48" s="26">
        <f t="shared" ref="S48" si="312">S49+S50</f>
        <v>0</v>
      </c>
      <c r="T48" s="26">
        <f t="shared" ref="T48" si="313">T49+T50</f>
        <v>386</v>
      </c>
      <c r="U48" s="26">
        <f t="shared" ref="U48" si="314">U49+U50</f>
        <v>1304</v>
      </c>
      <c r="V48" s="26">
        <f t="shared" ref="V48" si="315">V49+V50</f>
        <v>0</v>
      </c>
      <c r="W48" s="26">
        <f t="shared" ref="W48" si="316">W49+W50</f>
        <v>0</v>
      </c>
      <c r="X48" s="26">
        <f t="shared" ref="X48" si="317">X49+X50</f>
        <v>0</v>
      </c>
      <c r="Y48" s="26">
        <f t="shared" ref="Y48" si="318">Y49+Y50</f>
        <v>0</v>
      </c>
      <c r="Z48" s="31">
        <f t="shared" ref="Z48" si="319">Z49+Z50</f>
        <v>0</v>
      </c>
    </row>
    <row r="49" spans="1:26" s="3" customFormat="1" ht="18" customHeight="1" x14ac:dyDescent="0.15">
      <c r="A49" s="13" t="s">
        <v>74</v>
      </c>
      <c r="B49" s="14" t="s">
        <v>75</v>
      </c>
      <c r="C49" s="22" t="s">
        <v>41</v>
      </c>
      <c r="D49" s="27" t="s">
        <v>96</v>
      </c>
      <c r="E49" s="27">
        <f t="shared" ref="E49:E50" si="320">SUM(F49:Z49)</f>
        <v>1115</v>
      </c>
      <c r="F49" s="28">
        <v>123</v>
      </c>
      <c r="G49" s="28">
        <v>71</v>
      </c>
      <c r="H49" s="28">
        <v>72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196</v>
      </c>
      <c r="U49" s="28">
        <v>653</v>
      </c>
      <c r="V49" s="28">
        <v>0</v>
      </c>
      <c r="W49" s="28">
        <v>0</v>
      </c>
      <c r="X49" s="28">
        <v>0</v>
      </c>
      <c r="Y49" s="28">
        <v>0</v>
      </c>
      <c r="Z49" s="15">
        <v>0</v>
      </c>
    </row>
    <row r="50" spans="1:26" s="3" customFormat="1" ht="18" customHeight="1" x14ac:dyDescent="0.15">
      <c r="A50" s="16" t="s">
        <v>74</v>
      </c>
      <c r="B50" s="17" t="s">
        <v>75</v>
      </c>
      <c r="C50" s="23" t="s">
        <v>42</v>
      </c>
      <c r="D50" s="29" t="s">
        <v>96</v>
      </c>
      <c r="E50" s="27">
        <f t="shared" si="320"/>
        <v>1107</v>
      </c>
      <c r="F50" s="30">
        <v>123</v>
      </c>
      <c r="G50" s="30">
        <v>71</v>
      </c>
      <c r="H50" s="30">
        <v>72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190</v>
      </c>
      <c r="U50" s="30">
        <v>651</v>
      </c>
      <c r="V50" s="30">
        <v>0</v>
      </c>
      <c r="W50" s="30">
        <v>0</v>
      </c>
      <c r="X50" s="30">
        <v>0</v>
      </c>
      <c r="Y50" s="30">
        <v>0</v>
      </c>
      <c r="Z50" s="18">
        <v>0</v>
      </c>
    </row>
    <row r="51" spans="1:26" s="20" customFormat="1" ht="18" customHeight="1" x14ac:dyDescent="0.15">
      <c r="A51" s="24" t="s">
        <v>29</v>
      </c>
      <c r="B51" s="25" t="s">
        <v>30</v>
      </c>
      <c r="C51" s="21" t="s">
        <v>40</v>
      </c>
      <c r="D51" s="26">
        <v>2</v>
      </c>
      <c r="E51" s="26">
        <f t="shared" ref="E51" si="321">E52+E53</f>
        <v>293</v>
      </c>
      <c r="F51" s="26">
        <f t="shared" ref="F51" si="322">F52+F53</f>
        <v>293</v>
      </c>
      <c r="G51" s="26">
        <f t="shared" ref="G51" si="323">G52+G53</f>
        <v>0</v>
      </c>
      <c r="H51" s="26">
        <f t="shared" ref="H51" si="324">H52+H53</f>
        <v>0</v>
      </c>
      <c r="I51" s="26">
        <f t="shared" ref="I51" si="325">I52+I53</f>
        <v>0</v>
      </c>
      <c r="J51" s="26">
        <f t="shared" ref="J51" si="326">J52+J53</f>
        <v>0</v>
      </c>
      <c r="K51" s="26">
        <f t="shared" ref="K51" si="327">K52+K53</f>
        <v>0</v>
      </c>
      <c r="L51" s="26">
        <f t="shared" ref="L51" si="328">L52+L53</f>
        <v>0</v>
      </c>
      <c r="M51" s="26">
        <f t="shared" ref="M51" si="329">M52+M53</f>
        <v>0</v>
      </c>
      <c r="N51" s="26">
        <f t="shared" ref="N51" si="330">N52+N53</f>
        <v>0</v>
      </c>
      <c r="O51" s="26">
        <f t="shared" ref="O51" si="331">O52+O53</f>
        <v>0</v>
      </c>
      <c r="P51" s="26">
        <f t="shared" ref="P51" si="332">P52+P53</f>
        <v>0</v>
      </c>
      <c r="Q51" s="26">
        <f t="shared" ref="Q51" si="333">Q52+Q53</f>
        <v>0</v>
      </c>
      <c r="R51" s="26">
        <f t="shared" ref="R51" si="334">R52+R53</f>
        <v>0</v>
      </c>
      <c r="S51" s="26">
        <f t="shared" ref="S51" si="335">S52+S53</f>
        <v>0</v>
      </c>
      <c r="T51" s="26">
        <f t="shared" ref="T51" si="336">T52+T53</f>
        <v>0</v>
      </c>
      <c r="U51" s="26">
        <f t="shared" ref="U51" si="337">U52+U53</f>
        <v>0</v>
      </c>
      <c r="V51" s="26">
        <f t="shared" ref="V51" si="338">V52+V53</f>
        <v>0</v>
      </c>
      <c r="W51" s="26">
        <f t="shared" ref="W51" si="339">W52+W53</f>
        <v>0</v>
      </c>
      <c r="X51" s="26">
        <f t="shared" ref="X51" si="340">X52+X53</f>
        <v>0</v>
      </c>
      <c r="Y51" s="26">
        <f t="shared" ref="Y51" si="341">Y52+Y53</f>
        <v>0</v>
      </c>
      <c r="Z51" s="31">
        <f t="shared" ref="Z51" si="342">Z52+Z53</f>
        <v>0</v>
      </c>
    </row>
    <row r="52" spans="1:26" s="3" customFormat="1" ht="18" customHeight="1" x14ac:dyDescent="0.15">
      <c r="A52" s="13" t="s">
        <v>76</v>
      </c>
      <c r="B52" s="14" t="s">
        <v>77</v>
      </c>
      <c r="C52" s="22" t="s">
        <v>41</v>
      </c>
      <c r="D52" s="27" t="s">
        <v>96</v>
      </c>
      <c r="E52" s="27">
        <f t="shared" ref="E52:E56" si="343">SUM(F52:Z52)</f>
        <v>146</v>
      </c>
      <c r="F52" s="28">
        <v>146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15">
        <v>0</v>
      </c>
    </row>
    <row r="53" spans="1:26" s="3" customFormat="1" ht="18" customHeight="1" x14ac:dyDescent="0.15">
      <c r="A53" s="16" t="s">
        <v>76</v>
      </c>
      <c r="B53" s="17" t="s">
        <v>77</v>
      </c>
      <c r="C53" s="23" t="s">
        <v>42</v>
      </c>
      <c r="D53" s="29" t="s">
        <v>96</v>
      </c>
      <c r="E53" s="29">
        <f t="shared" si="343"/>
        <v>147</v>
      </c>
      <c r="F53" s="30">
        <v>147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18">
        <v>0</v>
      </c>
    </row>
    <row r="54" spans="1:26" s="20" customFormat="1" ht="18" customHeight="1" x14ac:dyDescent="0.15">
      <c r="A54" s="24" t="s">
        <v>150</v>
      </c>
      <c r="B54" s="25" t="s">
        <v>151</v>
      </c>
      <c r="C54" s="21" t="s">
        <v>40</v>
      </c>
      <c r="D54" s="26">
        <v>0</v>
      </c>
      <c r="E54" s="26">
        <f t="shared" si="343"/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31">
        <v>0</v>
      </c>
    </row>
    <row r="55" spans="1:26" s="3" customFormat="1" ht="18" customHeight="1" x14ac:dyDescent="0.15">
      <c r="A55" s="13" t="s">
        <v>150</v>
      </c>
      <c r="B55" s="14" t="s">
        <v>151</v>
      </c>
      <c r="C55" s="22" t="s">
        <v>41</v>
      </c>
      <c r="D55" s="27" t="s">
        <v>100</v>
      </c>
      <c r="E55" s="27">
        <f t="shared" si="343"/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15">
        <v>0</v>
      </c>
    </row>
    <row r="56" spans="1:26" s="3" customFormat="1" ht="18" customHeight="1" x14ac:dyDescent="0.15">
      <c r="A56" s="16" t="s">
        <v>150</v>
      </c>
      <c r="B56" s="17" t="s">
        <v>151</v>
      </c>
      <c r="C56" s="23" t="s">
        <v>42</v>
      </c>
      <c r="D56" s="29" t="s">
        <v>100</v>
      </c>
      <c r="E56" s="29">
        <f t="shared" si="343"/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18">
        <v>0</v>
      </c>
    </row>
    <row r="57" spans="1:26" s="20" customFormat="1" ht="18" customHeight="1" x14ac:dyDescent="0.15">
      <c r="A57" s="24" t="s">
        <v>156</v>
      </c>
      <c r="B57" s="25" t="s">
        <v>157</v>
      </c>
      <c r="C57" s="21" t="s">
        <v>40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31">
        <v>0</v>
      </c>
    </row>
    <row r="58" spans="1:26" s="3" customFormat="1" ht="18" customHeight="1" x14ac:dyDescent="0.15">
      <c r="A58" s="13" t="s">
        <v>162</v>
      </c>
      <c r="B58" s="14" t="s">
        <v>163</v>
      </c>
      <c r="C58" s="22" t="s">
        <v>41</v>
      </c>
      <c r="D58" s="27" t="s">
        <v>100</v>
      </c>
      <c r="E58" s="27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15">
        <v>0</v>
      </c>
    </row>
    <row r="59" spans="1:26" s="3" customFormat="1" ht="18" customHeight="1" x14ac:dyDescent="0.15">
      <c r="A59" s="16" t="s">
        <v>156</v>
      </c>
      <c r="B59" s="17" t="s">
        <v>157</v>
      </c>
      <c r="C59" s="23" t="s">
        <v>42</v>
      </c>
      <c r="D59" s="29" t="s">
        <v>100</v>
      </c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18">
        <v>0</v>
      </c>
    </row>
    <row r="60" spans="1:26" s="3" customFormat="1" ht="18" customHeight="1" x14ac:dyDescent="0.15">
      <c r="A60" s="13" t="s">
        <v>165</v>
      </c>
      <c r="B60" s="14" t="s">
        <v>166</v>
      </c>
      <c r="C60" s="22" t="s">
        <v>40</v>
      </c>
      <c r="D60" s="27">
        <v>0</v>
      </c>
      <c r="E60" s="27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15">
        <v>0</v>
      </c>
    </row>
    <row r="61" spans="1:26" s="3" customFormat="1" ht="18" customHeight="1" x14ac:dyDescent="0.15">
      <c r="A61" s="13" t="s">
        <v>165</v>
      </c>
      <c r="B61" s="14" t="s">
        <v>166</v>
      </c>
      <c r="C61" s="22" t="s">
        <v>41</v>
      </c>
      <c r="D61" s="27" t="s">
        <v>100</v>
      </c>
      <c r="E61" s="27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15">
        <v>0</v>
      </c>
    </row>
    <row r="62" spans="1:26" s="3" customFormat="1" ht="18" customHeight="1" x14ac:dyDescent="0.15">
      <c r="A62" s="13" t="s">
        <v>165</v>
      </c>
      <c r="B62" s="14" t="s">
        <v>166</v>
      </c>
      <c r="C62" s="22" t="s">
        <v>42</v>
      </c>
      <c r="D62" s="27" t="s">
        <v>100</v>
      </c>
      <c r="E62" s="27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15">
        <v>0</v>
      </c>
    </row>
    <row r="63" spans="1:26" s="20" customFormat="1" ht="18" customHeight="1" x14ac:dyDescent="0.15">
      <c r="A63" s="24" t="s">
        <v>168</v>
      </c>
      <c r="B63" s="25" t="s">
        <v>170</v>
      </c>
      <c r="C63" s="21" t="s">
        <v>40</v>
      </c>
      <c r="D63" s="26">
        <v>4</v>
      </c>
      <c r="E63" s="26">
        <v>358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358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31">
        <v>0</v>
      </c>
    </row>
    <row r="64" spans="1:26" s="3" customFormat="1" ht="18" customHeight="1" x14ac:dyDescent="0.15">
      <c r="A64" s="13" t="s">
        <v>167</v>
      </c>
      <c r="B64" s="14" t="s">
        <v>169</v>
      </c>
      <c r="C64" s="22" t="s">
        <v>41</v>
      </c>
      <c r="D64" s="27">
        <v>2</v>
      </c>
      <c r="E64" s="27">
        <v>180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180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15">
        <v>0</v>
      </c>
    </row>
    <row r="65" spans="1:26" s="3" customFormat="1" ht="18" customHeight="1" x14ac:dyDescent="0.15">
      <c r="A65" s="16" t="s">
        <v>167</v>
      </c>
      <c r="B65" s="17" t="s">
        <v>169</v>
      </c>
      <c r="C65" s="23" t="s">
        <v>42</v>
      </c>
      <c r="D65" s="29">
        <v>2</v>
      </c>
      <c r="E65" s="29">
        <v>178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178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18">
        <v>0</v>
      </c>
    </row>
    <row r="69" spans="1:26" ht="19.5" customHeight="1" x14ac:dyDescent="0.15">
      <c r="E69" s="19"/>
      <c r="F69" s="19"/>
    </row>
  </sheetData>
  <phoneticPr fontId="2"/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12-3（国内チャーター便）</vt:lpstr>
      <vt:lpstr>12-3（国際チャーター便）</vt:lpstr>
      <vt:lpstr>'12-3（国内チャーター便）'!Print_Area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hy9077</dc:creator>
  <cp:lastModifiedBy>mt9389</cp:lastModifiedBy>
  <dcterms:created xsi:type="dcterms:W3CDTF">2021-01-05T06:34:23Z</dcterms:created>
  <dcterms:modified xsi:type="dcterms:W3CDTF">2025-03-18T02:28:58Z</dcterms:modified>
</cp:coreProperties>
</file>