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（太陽光）売電所得算出" sheetId="1" r:id="rId1"/>
  </sheets>
  <definedNames>
    <definedName name="_xlnm.Print_Area" localSheetId="0">'（太陽光）売電所得算出'!$A$1:$H$37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7" i="1"/>
  <c r="K6" i="1"/>
  <c r="M6" i="1" s="1"/>
  <c r="N6" i="1" s="1"/>
  <c r="O6" i="1" s="1"/>
  <c r="J6" i="1"/>
  <c r="P7" i="1" l="1"/>
  <c r="P6" i="1"/>
  <c r="Q6" i="1" s="1"/>
  <c r="L6" i="1"/>
  <c r="C21" i="1" s="1"/>
  <c r="C25" i="1" l="1"/>
  <c r="C22" i="1"/>
  <c r="C23" i="1"/>
  <c r="C28" i="1" l="1"/>
  <c r="C30" i="1" s="1"/>
</calcChain>
</file>

<file path=xl/sharedStrings.xml><?xml version="1.0" encoding="utf-8"?>
<sst xmlns="http://schemas.openxmlformats.org/spreadsheetml/2006/main" count="61" uniqueCount="45">
  <si>
    <t>設備設置費用</t>
    <rPh sb="0" eb="2">
      <t>セツビ</t>
    </rPh>
    <rPh sb="2" eb="4">
      <t>セッチ</t>
    </rPh>
    <rPh sb="4" eb="6">
      <t>ヒヨウ</t>
    </rPh>
    <phoneticPr fontId="1"/>
  </si>
  <si>
    <t>設備設置の際に交付された補助金等の額</t>
    <rPh sb="0" eb="2">
      <t>セツビ</t>
    </rPh>
    <rPh sb="2" eb="4">
      <t>セッチ</t>
    </rPh>
    <rPh sb="5" eb="6">
      <t>サイ</t>
    </rPh>
    <rPh sb="7" eb="9">
      <t>コウフ</t>
    </rPh>
    <rPh sb="12" eb="15">
      <t>ホジョキン</t>
    </rPh>
    <rPh sb="15" eb="16">
      <t>トウ</t>
    </rPh>
    <rPh sb="17" eb="18">
      <t>ガク</t>
    </rPh>
    <phoneticPr fontId="1"/>
  </si>
  <si>
    <t>円</t>
    <rPh sb="0" eb="1">
      <t>エン</t>
    </rPh>
    <phoneticPr fontId="1"/>
  </si>
  <si>
    <t>その他必要経費</t>
    <rPh sb="2" eb="3">
      <t>タ</t>
    </rPh>
    <rPh sb="3" eb="5">
      <t>ヒツヨウ</t>
    </rPh>
    <rPh sb="5" eb="7">
      <t>ケイヒ</t>
    </rPh>
    <phoneticPr fontId="1"/>
  </si>
  <si>
    <t>年間の売電金額（1月～12月までの合計）</t>
    <rPh sb="0" eb="2">
      <t>ネンカン</t>
    </rPh>
    <rPh sb="3" eb="5">
      <t>バイデン</t>
    </rPh>
    <rPh sb="5" eb="7">
      <t>キンガク</t>
    </rPh>
    <rPh sb="9" eb="10">
      <t>ガツ</t>
    </rPh>
    <rPh sb="13" eb="14">
      <t>ガツ</t>
    </rPh>
    <rPh sb="17" eb="19">
      <t>ゴウケイ</t>
    </rPh>
    <phoneticPr fontId="1"/>
  </si>
  <si>
    <t>kWh</t>
    <phoneticPr fontId="1"/>
  </si>
  <si>
    <t>売電に関する情報</t>
    <rPh sb="0" eb="2">
      <t>バイデン</t>
    </rPh>
    <rPh sb="3" eb="4">
      <t>カン</t>
    </rPh>
    <rPh sb="6" eb="8">
      <t>ジョウホウ</t>
    </rPh>
    <phoneticPr fontId="1"/>
  </si>
  <si>
    <t>発電設備に係る項目</t>
    <rPh sb="0" eb="2">
      <t>ハツデン</t>
    </rPh>
    <rPh sb="2" eb="4">
      <t>セツビ</t>
    </rPh>
    <rPh sb="5" eb="6">
      <t>カカ</t>
    </rPh>
    <rPh sb="7" eb="9">
      <t>コウモク</t>
    </rPh>
    <phoneticPr fontId="1"/>
  </si>
  <si>
    <t>設備設置年月（系統連系開始年月）</t>
    <rPh sb="0" eb="2">
      <t>セツビ</t>
    </rPh>
    <rPh sb="2" eb="4">
      <t>セッチ</t>
    </rPh>
    <rPh sb="4" eb="6">
      <t>ネンゲツ</t>
    </rPh>
    <rPh sb="7" eb="11">
      <t>ケイトウレンケイ</t>
    </rPh>
    <rPh sb="11" eb="13">
      <t>カイシ</t>
    </rPh>
    <rPh sb="13" eb="15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</si>
  <si>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</si>
  <si>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</si>
  <si>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【 情報入力欄 】</t>
    <rPh sb="2" eb="4">
      <t>ジョウホウ</t>
    </rPh>
    <rPh sb="4" eb="6">
      <t>ニュウリョク</t>
    </rPh>
    <rPh sb="6" eb="7">
      <t>ラン</t>
    </rPh>
    <phoneticPr fontId="1"/>
  </si>
  <si>
    <t>月</t>
    <rPh sb="0" eb="1">
      <t>ツキ</t>
    </rPh>
    <phoneticPr fontId="1"/>
  </si>
  <si>
    <t>円</t>
    <rPh sb="0" eb="1">
      <t>エン</t>
    </rPh>
    <phoneticPr fontId="1"/>
  </si>
  <si>
    <t>年間の売電量（余剰売電の場合のみ入力）</t>
    <rPh sb="0" eb="2">
      <t>ネンカン</t>
    </rPh>
    <rPh sb="3" eb="5">
      <t>バイデン</t>
    </rPh>
    <rPh sb="5" eb="6">
      <t>リョウ</t>
    </rPh>
    <rPh sb="7" eb="9">
      <t>ヨジョウ</t>
    </rPh>
    <rPh sb="9" eb="11">
      <t>バイデン</t>
    </rPh>
    <rPh sb="12" eb="14">
      <t>バアイ</t>
    </rPh>
    <rPh sb="16" eb="18">
      <t>ニュウリョク</t>
    </rPh>
    <phoneticPr fontId="1"/>
  </si>
  <si>
    <t>年間の総発電量（余剰売電の場合のみ入力）</t>
    <rPh sb="0" eb="2">
      <t>ネンカン</t>
    </rPh>
    <rPh sb="3" eb="4">
      <t>ソウ</t>
    </rPh>
    <rPh sb="4" eb="6">
      <t>ハツデン</t>
    </rPh>
    <rPh sb="6" eb="7">
      <t>リョウ</t>
    </rPh>
    <rPh sb="8" eb="10">
      <t>ヨジョウ</t>
    </rPh>
    <rPh sb="10" eb="12">
      <t>バイデン</t>
    </rPh>
    <rPh sb="13" eb="15">
      <t>バアイ</t>
    </rPh>
    <rPh sb="17" eb="19">
      <t>ニュウリョク</t>
    </rPh>
    <phoneticPr fontId="1"/>
  </si>
  <si>
    <t>リース料（1月～12月までの合計）</t>
    <rPh sb="3" eb="4">
      <t>リョウ</t>
    </rPh>
    <rPh sb="6" eb="7">
      <t>ガツ</t>
    </rPh>
    <rPh sb="10" eb="11">
      <t>ガツ</t>
    </rPh>
    <rPh sb="14" eb="16">
      <t>ゴウケイ</t>
    </rPh>
    <phoneticPr fontId="1"/>
  </si>
  <si>
    <t>その他（1月～12月までの合計）</t>
    <rPh sb="2" eb="3">
      <t>タ</t>
    </rPh>
    <rPh sb="5" eb="6">
      <t>ガツ</t>
    </rPh>
    <rPh sb="9" eb="10">
      <t>ガツ</t>
    </rPh>
    <rPh sb="13" eb="15">
      <t>ゴウケイ</t>
    </rPh>
    <phoneticPr fontId="1"/>
  </si>
  <si>
    <t>【 計算過程表示欄 】</t>
    <rPh sb="2" eb="4">
      <t>ケイサン</t>
    </rPh>
    <rPh sb="4" eb="6">
      <t>カテイ</t>
    </rPh>
    <rPh sb="6" eb="8">
      <t>ヒョウジ</t>
    </rPh>
    <rPh sb="8" eb="9">
      <t>ラン</t>
    </rPh>
    <phoneticPr fontId="1"/>
  </si>
  <si>
    <t>その他必要経費合計　…　④</t>
    <rPh sb="2" eb="3">
      <t>タ</t>
    </rPh>
    <rPh sb="3" eb="5">
      <t>ヒツヨウ</t>
    </rPh>
    <rPh sb="5" eb="7">
      <t>ケイヒ</t>
    </rPh>
    <rPh sb="7" eb="9">
      <t>ゴウケイ</t>
    </rPh>
    <phoneticPr fontId="1"/>
  </si>
  <si>
    <t>総発電量に占める売電割合　…　⑤</t>
    <rPh sb="0" eb="1">
      <t>ソウ</t>
    </rPh>
    <rPh sb="1" eb="3">
      <t>ハツデン</t>
    </rPh>
    <rPh sb="3" eb="4">
      <t>リョウ</t>
    </rPh>
    <rPh sb="5" eb="6">
      <t>シ</t>
    </rPh>
    <rPh sb="8" eb="10">
      <t>バイデン</t>
    </rPh>
    <rPh sb="10" eb="12">
      <t>ワリアイ</t>
    </rPh>
    <phoneticPr fontId="1"/>
  </si>
  <si>
    <t>円 … (イ)</t>
    <rPh sb="0" eb="1">
      <t>エン</t>
    </rPh>
    <phoneticPr fontId="1"/>
  </si>
  <si>
    <t>円 … (ア)</t>
    <rPh sb="0" eb="1">
      <t>エン</t>
    </rPh>
    <phoneticPr fontId="1"/>
  </si>
  <si>
    <t>【 売電所得計算結果 】 … (ア)－(イ)</t>
    <rPh sb="2" eb="4">
      <t>バイデン</t>
    </rPh>
    <rPh sb="4" eb="6">
      <t>ショトク</t>
    </rPh>
    <rPh sb="6" eb="8">
      <t>ケイサン</t>
    </rPh>
    <rPh sb="8" eb="10">
      <t>ケッカ</t>
    </rPh>
    <phoneticPr fontId="1"/>
  </si>
  <si>
    <t>以下より選択</t>
    <rPh sb="0" eb="2">
      <t>イカ</t>
    </rPh>
    <rPh sb="4" eb="6">
      <t>センタク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</si>
  <si>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</si>
  <si>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</si>
  <si>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売電収入のあった期間</t>
    <rPh sb="0" eb="2">
      <t>バイデン</t>
    </rPh>
    <rPh sb="2" eb="4">
      <t>シュウニュウ</t>
    </rPh>
    <rPh sb="8" eb="10">
      <t>キカン</t>
    </rPh>
    <phoneticPr fontId="1"/>
  </si>
  <si>
    <t>年の1月～12月まで</t>
    <rPh sb="0" eb="1">
      <t>ネン</t>
    </rPh>
    <rPh sb="3" eb="4">
      <t>ガツ</t>
    </rPh>
    <rPh sb="7" eb="8">
      <t>ガツ</t>
    </rPh>
    <phoneticPr fontId="1"/>
  </si>
  <si>
    <t>円 … (ウ)</t>
    <rPh sb="0" eb="1">
      <t>エン</t>
    </rPh>
    <phoneticPr fontId="1"/>
  </si>
  <si>
    <t>　市役所へ住民税の申告をする場合、申告書の表面「ケ」欄へ(ア)の金額を、「⑨」欄へ(ウ)の金額を、裏面「９　雑所得（公的年金等以外）に関する事項」表中の「収入金額」欄へ(ア)の金額を、「必要経費」欄へ(イ)の金額を記入してください。</t>
    <rPh sb="1" eb="4">
      <t>シヤクショ</t>
    </rPh>
    <rPh sb="5" eb="8">
      <t>ジュウミンゼイ</t>
    </rPh>
    <rPh sb="9" eb="11">
      <t>シンコク</t>
    </rPh>
    <rPh sb="14" eb="16">
      <t>バアイ</t>
    </rPh>
    <rPh sb="17" eb="20">
      <t>シンコクショ</t>
    </rPh>
    <rPh sb="21" eb="22">
      <t>オモテ</t>
    </rPh>
    <rPh sb="22" eb="23">
      <t>メン</t>
    </rPh>
    <rPh sb="26" eb="27">
      <t>ラン</t>
    </rPh>
    <rPh sb="32" eb="34">
      <t>キンガク</t>
    </rPh>
    <rPh sb="39" eb="40">
      <t>ラン</t>
    </rPh>
    <rPh sb="45" eb="47">
      <t>キンガク</t>
    </rPh>
    <rPh sb="49" eb="51">
      <t>リメン</t>
    </rPh>
    <rPh sb="54" eb="57">
      <t>ザツショトク</t>
    </rPh>
    <rPh sb="58" eb="60">
      <t>コウテキ</t>
    </rPh>
    <rPh sb="60" eb="62">
      <t>ネンキン</t>
    </rPh>
    <rPh sb="62" eb="63">
      <t>トウ</t>
    </rPh>
    <rPh sb="63" eb="65">
      <t>イガイ</t>
    </rPh>
    <rPh sb="67" eb="68">
      <t>カン</t>
    </rPh>
    <rPh sb="70" eb="72">
      <t>ジコウ</t>
    </rPh>
    <rPh sb="73" eb="74">
      <t>ヒョウ</t>
    </rPh>
    <rPh sb="74" eb="75">
      <t>チュウ</t>
    </rPh>
    <rPh sb="77" eb="79">
      <t>シュウニュウ</t>
    </rPh>
    <rPh sb="79" eb="81">
      <t>キンガク</t>
    </rPh>
    <rPh sb="82" eb="83">
      <t>ラン</t>
    </rPh>
    <rPh sb="88" eb="90">
      <t>キンガク</t>
    </rPh>
    <rPh sb="93" eb="95">
      <t>ヒツヨウ</t>
    </rPh>
    <rPh sb="95" eb="97">
      <t>ケイヒ</t>
    </rPh>
    <rPh sb="98" eb="99">
      <t>ラン</t>
    </rPh>
    <rPh sb="104" eb="106">
      <t>キンガク</t>
    </rPh>
    <rPh sb="107" eb="109">
      <t>キニュウ</t>
    </rPh>
    <phoneticPr fontId="1"/>
  </si>
  <si>
    <t>の着色セルに入力してください。</t>
    <rPh sb="1" eb="3">
      <t>チャクショク</t>
    </rPh>
    <rPh sb="6" eb="8">
      <t>ニュウリョク</t>
    </rPh>
    <phoneticPr fontId="1"/>
  </si>
  <si>
    <t>　(ウ)の金額が20万円以下の場合は、市役所へ住民税の申告をしてください。
　ただし、この場合でも、別の要因により所得税の確定申告をする場合、(ウ)の金額を所得税の確定申告に含める必要があります。</t>
    <rPh sb="5" eb="7">
      <t>キンガク</t>
    </rPh>
    <rPh sb="10" eb="12">
      <t>マンエン</t>
    </rPh>
    <rPh sb="12" eb="14">
      <t>イカ</t>
    </rPh>
    <rPh sb="15" eb="17">
      <t>バアイ</t>
    </rPh>
    <rPh sb="19" eb="22">
      <t>シヤクショ</t>
    </rPh>
    <rPh sb="23" eb="26">
      <t>ジュウミンゼイ</t>
    </rPh>
    <rPh sb="27" eb="29">
      <t>シンコク</t>
    </rPh>
    <rPh sb="45" eb="47">
      <t>バアイ</t>
    </rPh>
    <rPh sb="50" eb="51">
      <t>ベツ</t>
    </rPh>
    <rPh sb="52" eb="54">
      <t>ヨウイン</t>
    </rPh>
    <rPh sb="57" eb="60">
      <t>ショトクゼイ</t>
    </rPh>
    <rPh sb="61" eb="63">
      <t>カクテイ</t>
    </rPh>
    <rPh sb="63" eb="65">
      <t>シンコク</t>
    </rPh>
    <rPh sb="68" eb="70">
      <t>バアイ</t>
    </rPh>
    <rPh sb="75" eb="77">
      <t>キンガク</t>
    </rPh>
    <rPh sb="78" eb="81">
      <t>ショトクゼイ</t>
    </rPh>
    <rPh sb="82" eb="84">
      <t>カクテイ</t>
    </rPh>
    <rPh sb="84" eb="86">
      <t>シンコク</t>
    </rPh>
    <rPh sb="87" eb="88">
      <t>フク</t>
    </rPh>
    <rPh sb="90" eb="92">
      <t>ヒツヨウ</t>
    </rPh>
    <phoneticPr fontId="1"/>
  </si>
  <si>
    <t>　(ウ)の金額が20万円を超える場合は、原則、税務署へ所得税の確定申告をしてください。</t>
    <rPh sb="5" eb="7">
      <t>キンガク</t>
    </rPh>
    <rPh sb="10" eb="12">
      <t>マンエン</t>
    </rPh>
    <rPh sb="13" eb="14">
      <t>コ</t>
    </rPh>
    <rPh sb="16" eb="18">
      <t>バアイ</t>
    </rPh>
    <rPh sb="20" eb="22">
      <t>ゲンソク</t>
    </rPh>
    <rPh sb="23" eb="26">
      <t>ゼイムショ</t>
    </rPh>
    <rPh sb="27" eb="30">
      <t>ショトクゼイ</t>
    </rPh>
    <rPh sb="31" eb="33">
      <t>カクテイ</t>
    </rPh>
    <rPh sb="33" eb="35">
      <t>シンコク</t>
    </rPh>
    <phoneticPr fontId="1"/>
  </si>
  <si>
    <t>※このシートは、売電所得を計算する際の「目安」として使用してください。</t>
    <rPh sb="8" eb="10">
      <t>バイデン</t>
    </rPh>
    <rPh sb="10" eb="12">
      <t>ショトク</t>
    </rPh>
    <rPh sb="13" eb="15">
      <t>ケイサン</t>
    </rPh>
    <rPh sb="17" eb="18">
      <t>サイ</t>
    </rPh>
    <rPh sb="20" eb="22">
      <t>メヤス</t>
    </rPh>
    <rPh sb="26" eb="28">
      <t>シヨウ</t>
    </rPh>
    <phoneticPr fontId="1"/>
  </si>
  <si>
    <t>太陽光発電に係る売電所得算出シート</t>
    <rPh sb="0" eb="3">
      <t>タイヨウコウ</t>
    </rPh>
    <rPh sb="3" eb="5">
      <t>ハツデン</t>
    </rPh>
    <rPh sb="6" eb="7">
      <t>カカ</t>
    </rPh>
    <rPh sb="8" eb="10">
      <t>バイデン</t>
    </rPh>
    <rPh sb="10" eb="12">
      <t>ショトク</t>
    </rPh>
    <rPh sb="12" eb="14">
      <t>サンシュツ</t>
    </rPh>
    <phoneticPr fontId="1"/>
  </si>
  <si>
    <t>　（※売電先から発行される明細等によりご確認ください。）</t>
    <rPh sb="3" eb="5">
      <t>バイデン</t>
    </rPh>
    <rPh sb="5" eb="6">
      <t>サキ</t>
    </rPh>
    <rPh sb="8" eb="10">
      <t>ハッコウ</t>
    </rPh>
    <rPh sb="13" eb="15">
      <t>メイサイ</t>
    </rPh>
    <rPh sb="15" eb="16">
      <t>トウ</t>
    </rPh>
    <rPh sb="20" eb="22">
      <t>カクニン</t>
    </rPh>
    <phoneticPr fontId="1"/>
  </si>
  <si>
    <t>　（※ご自宅の太陽光発電設備のメーター等でご確認ください。）</t>
    <rPh sb="4" eb="6">
      <t>ジタク</t>
    </rPh>
    <rPh sb="7" eb="10">
      <t>タイヨウコウ</t>
    </rPh>
    <rPh sb="10" eb="12">
      <t>ハツデン</t>
    </rPh>
    <rPh sb="12" eb="14">
      <t>セツビ</t>
    </rPh>
    <rPh sb="19" eb="20">
      <t>トウ</t>
    </rPh>
    <rPh sb="22" eb="24">
      <t>カクニン</t>
    </rPh>
    <phoneticPr fontId="1"/>
  </si>
  <si>
    <t>設備設置経過年月</t>
    <rPh sb="0" eb="2">
      <t>セツビ</t>
    </rPh>
    <rPh sb="2" eb="4">
      <t>セッチ</t>
    </rPh>
    <rPh sb="4" eb="6">
      <t>ケイカ</t>
    </rPh>
    <rPh sb="6" eb="8">
      <t>ネンゲツ</t>
    </rPh>
    <phoneticPr fontId="1"/>
  </si>
  <si>
    <t>月</t>
    <rPh sb="0" eb="1">
      <t>ツキ</t>
    </rPh>
    <phoneticPr fontId="1"/>
  </si>
  <si>
    <t>設備設置費用自己負担額　…　①</t>
    <rPh sb="0" eb="2">
      <t>セツビ</t>
    </rPh>
    <rPh sb="2" eb="4">
      <t>セッチ</t>
    </rPh>
    <rPh sb="4" eb="6">
      <t>ヒヨウ</t>
    </rPh>
    <rPh sb="6" eb="8">
      <t>ジコ</t>
    </rPh>
    <rPh sb="8" eb="10">
      <t>フタン</t>
    </rPh>
    <rPh sb="10" eb="11">
      <t>ガク</t>
    </rPh>
    <phoneticPr fontId="1"/>
  </si>
  <si>
    <t>売電収入のあった月数</t>
    <rPh sb="0" eb="2">
      <t>バイデン</t>
    </rPh>
    <rPh sb="2" eb="4">
      <t>シュウニュウ</t>
    </rPh>
    <rPh sb="8" eb="10">
      <t>ツキスウ</t>
    </rPh>
    <phoneticPr fontId="1"/>
  </si>
  <si>
    <t>設備償却費率　…　②</t>
    <rPh sb="0" eb="2">
      <t>セツビ</t>
    </rPh>
    <rPh sb="2" eb="4">
      <t>ショウキャク</t>
    </rPh>
    <rPh sb="4" eb="5">
      <t>ヒ</t>
    </rPh>
    <rPh sb="5" eb="6">
      <t>リツ</t>
    </rPh>
    <phoneticPr fontId="1"/>
  </si>
  <si>
    <t>償却対象月数　…　③</t>
    <rPh sb="0" eb="2">
      <t>ショウキャク</t>
    </rPh>
    <rPh sb="2" eb="4">
      <t>タイショウ</t>
    </rPh>
    <rPh sb="4" eb="5">
      <t>ツキ</t>
    </rPh>
    <rPh sb="5" eb="6">
      <t>スウ</t>
    </rPh>
    <phoneticPr fontId="1"/>
  </si>
  <si>
    <t>必要経費合計　…　[{①×②×(③／12)}＋④]×⑤</t>
    <rPh sb="0" eb="2">
      <t>ヒツヨウ</t>
    </rPh>
    <rPh sb="2" eb="4">
      <t>ケイヒ</t>
    </rPh>
    <rPh sb="4" eb="6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</si>
</sst>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[$-F800]dddd\,\ mmmm\ dd\,\ yyyy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3" fillId="0" borderId="0" xfId="0" applyFont="1" applyAlignment="1">
      <alignment vertical="center"/>
    </xf>
    <xf numFmtId="17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4" fillId="3" borderId="5" xfId="1" applyFont="1" applyFill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38" fontId="3" fillId="4" borderId="3" xfId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4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3</xdr:row>
      <xdr:rowOff>47625</xdr:rowOff>
    </xdr:from>
    <xdr:to>
      <xdr:col>3</xdr:col>
      <xdr:colOff>447675</xdr:colOff>
      <xdr:row>3</xdr:row>
      <xdr:rowOff>304800</xdr:rowOff>
    </xdr:to>
    <xdr:sp macro="" textlink="">
      <xdr:nvSpPr>
        <xdr:cNvPr id="2" name="正方形/長方形 1"/>
        <xdr:cNvSpPr/>
      </xdr:nvSpPr>
      <xdr:spPr>
        <a:xfrm>
          <a:off x="3781425" y="809625"/>
          <a:ext cx="904875" cy="25717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GridLines="0" showRowColHeaders="0" tabSelected="1" zoomScaleNormal="100" workbookViewId="0">
      <selection activeCell="C17" sqref="C17:F17"/>
    </sheetView>
  </sheetViews>
  <sheetFormatPr defaultRowHeight="22.5" customHeight="1" x14ac:dyDescent="0.4"/>
  <cols>
    <col min="1" max="1" width="2.5" style="1" customWidth="1"/>
    <col min="2" max="2" width="46.25" style="1" customWidth="1"/>
    <col min="3" max="4" width="6.875" style="1" customWidth="1"/>
    <col min="5" max="5" width="5.75" style="1" customWidth="1"/>
    <col min="6" max="6" width="6.875" style="1" customWidth="1"/>
    <col min="7" max="7" width="10.375" style="1" customWidth="1"/>
    <col min="8" max="8" width="2.5" style="1" customWidth="1"/>
    <col min="9" max="9" width="9" style="1" customWidth="1"/>
    <col min="10" max="13" width="9" style="1" hidden="1" customWidth="1"/>
    <col min="14" max="14" width="20" style="1" hidden="1" customWidth="1"/>
    <col min="15" max="15" width="20.25" style="1" hidden="1" customWidth="1"/>
    <col min="16" max="16" width="11.125" style="1" hidden="1" customWidth="1"/>
    <col min="17" max="17" width="10.875" style="1" hidden="1" customWidth="1"/>
    <col min="18" max="24" width="9" style="1" customWidth="1"/>
    <col min="25" max="16384" width="9" style="1"/>
  </cols>
  <sheetData>
    <row r="1" spans="1:17" ht="15" customHeight="1" x14ac:dyDescent="0.4">
      <c r="A1" s="7"/>
      <c r="B1" s="8"/>
      <c r="C1" s="8"/>
      <c r="D1" s="8"/>
      <c r="E1" s="8"/>
      <c r="F1" s="8"/>
      <c r="G1" s="8"/>
      <c r="H1" s="9"/>
      <c r="O1" s="20"/>
    </row>
    <row r="2" spans="1:17" ht="30" customHeight="1" x14ac:dyDescent="0.4">
      <c r="A2" s="10"/>
      <c r="B2" s="47" t="s">
        <v>35</v>
      </c>
      <c r="C2" s="47"/>
      <c r="D2" s="47"/>
      <c r="E2" s="47"/>
      <c r="F2" s="47"/>
      <c r="G2" s="47"/>
      <c r="H2" s="11"/>
    </row>
    <row r="3" spans="1:17" ht="15" customHeight="1" x14ac:dyDescent="0.4">
      <c r="A3" s="10"/>
      <c r="B3" s="3"/>
      <c r="C3" s="3"/>
      <c r="D3" s="3"/>
      <c r="E3" s="3"/>
      <c r="F3" s="3"/>
      <c r="G3" s="3"/>
      <c r="H3" s="11"/>
    </row>
    <row r="4" spans="1:17" ht="30" customHeight="1" x14ac:dyDescent="0.4">
      <c r="A4" s="10"/>
      <c r="B4" s="19" t="s">
        <v>11</v>
      </c>
      <c r="C4" s="56" t="s">
        <v>31</v>
      </c>
      <c r="D4" s="56"/>
      <c r="E4" s="56"/>
      <c r="F4" s="56"/>
      <c r="G4" s="56"/>
      <c r="H4" s="11"/>
      <c r="O4" s="57"/>
    </row>
    <row r="5" spans="1:17" ht="26.25" customHeight="1" x14ac:dyDescent="0.4">
      <c r="A5" s="10"/>
      <c r="B5" s="51" t="s">
        <v>7</v>
      </c>
      <c r="C5" s="52"/>
      <c r="D5" s="52"/>
      <c r="E5" s="52"/>
      <c r="F5" s="52"/>
      <c r="G5" s="53"/>
      <c r="H5" s="11"/>
    </row>
    <row r="6" spans="1:17" ht="26.25" customHeight="1" x14ac:dyDescent="0.4">
      <c r="A6" s="10"/>
      <c r="B6" s="6" t="s">
        <v>27</v>
      </c>
      <c r="C6" s="23" t="s">
        <v>24</v>
      </c>
      <c r="D6" s="24" t="s">
        <v>24</v>
      </c>
      <c r="E6" s="54" t="s">
        <v>28</v>
      </c>
      <c r="F6" s="54"/>
      <c r="G6" s="55"/>
      <c r="H6" s="11"/>
      <c r="J6" s="1" t="str">
        <f>IF(C6="平成",D6+1988,IF(C6="令和",D6+2018,""))</f>
        <v/>
      </c>
      <c r="K6" s="1" t="str">
        <f>IF(C7="平成",D7+1988,IF(C7="令和",D7+2018,""))</f>
        <v/>
      </c>
      <c r="L6" s="1">
        <f>IF(K6="",0,IF(J6=K6,1,2))</f>
        <v>0</v>
      </c>
      <c r="M6" s="31" t="str">
        <f>IF(K6="","",K6&amp;"/"&amp;F7&amp;"/1")</f>
        <v/>
      </c>
      <c r="N6" s="58" t="str">
        <f>IF(M6="","",EDATE(M6,204))</f>
        <v/>
      </c>
      <c r="O6" s="57" t="str">
        <f>IF(N6="","",N6-1)</f>
        <v/>
      </c>
      <c r="P6" s="1" t="str">
        <f>IF(O6="","",YEAR(O6))</f>
        <v/>
      </c>
      <c r="Q6" s="1" t="str">
        <f>IF(P6="","",IF(J6&gt;P6,1,IF(J6=P6,2,IF(J6&lt;P6,3,""))))</f>
        <v/>
      </c>
    </row>
    <row r="7" spans="1:17" ht="26.25" customHeight="1" x14ac:dyDescent="0.4">
      <c r="A7" s="10"/>
      <c r="B7" s="15" t="s">
        <v>8</v>
      </c>
      <c r="C7" s="23" t="s">
        <v>24</v>
      </c>
      <c r="D7" s="24" t="s">
        <v>24</v>
      </c>
      <c r="E7" s="16" t="s">
        <v>9</v>
      </c>
      <c r="F7" s="24" t="s">
        <v>24</v>
      </c>
      <c r="G7" s="4" t="s">
        <v>10</v>
      </c>
      <c r="H7" s="11"/>
      <c r="I7" s="2"/>
      <c r="J7" s="2" t="s">
        <v>24</v>
      </c>
      <c r="K7" s="2" t="s">
        <v>24</v>
      </c>
      <c r="L7" s="1" t="s">
        <v>24</v>
      </c>
      <c r="M7" s="1" t="s">
        <v>24</v>
      </c>
      <c r="N7" s="1" t="s">
        <v>24</v>
      </c>
      <c r="P7" s="1" t="str">
        <f>IF(O6="","",MONTH(O6))</f>
        <v/>
      </c>
    </row>
    <row r="8" spans="1:17" ht="26.25" customHeight="1" x14ac:dyDescent="0.4">
      <c r="A8" s="10"/>
      <c r="B8" s="15" t="s">
        <v>0</v>
      </c>
      <c r="C8" s="49"/>
      <c r="D8" s="50"/>
      <c r="E8" s="50"/>
      <c r="F8" s="50"/>
      <c r="G8" s="4" t="s">
        <v>2</v>
      </c>
      <c r="H8" s="11"/>
      <c r="J8" s="1" t="s">
        <v>25</v>
      </c>
      <c r="K8" s="1">
        <v>1</v>
      </c>
      <c r="L8" s="1" t="s">
        <v>25</v>
      </c>
      <c r="M8" s="1">
        <v>1</v>
      </c>
      <c r="N8" s="1">
        <v>1</v>
      </c>
    </row>
    <row r="9" spans="1:17" ht="26.25" customHeight="1" x14ac:dyDescent="0.4">
      <c r="A9" s="10"/>
      <c r="B9" s="15" t="s">
        <v>1</v>
      </c>
      <c r="C9" s="49"/>
      <c r="D9" s="50"/>
      <c r="E9" s="50"/>
      <c r="F9" s="50"/>
      <c r="G9" s="4" t="s">
        <v>2</v>
      </c>
      <c r="H9" s="11"/>
      <c r="J9" s="1" t="s">
        <v>26</v>
      </c>
      <c r="K9" s="1">
        <v>2</v>
      </c>
      <c r="L9" s="1" t="s">
        <v>26</v>
      </c>
      <c r="M9" s="1">
        <v>2</v>
      </c>
      <c r="N9" s="1">
        <v>2</v>
      </c>
    </row>
    <row r="10" spans="1:17" ht="26.25" customHeight="1" x14ac:dyDescent="0.4">
      <c r="A10" s="10"/>
      <c r="B10" s="51" t="s">
        <v>3</v>
      </c>
      <c r="C10" s="52"/>
      <c r="D10" s="52"/>
      <c r="E10" s="52"/>
      <c r="F10" s="52"/>
      <c r="G10" s="53"/>
      <c r="H10" s="11"/>
      <c r="K10" s="1">
        <v>3</v>
      </c>
      <c r="M10" s="1">
        <v>3</v>
      </c>
      <c r="N10" s="1">
        <v>3</v>
      </c>
    </row>
    <row r="11" spans="1:17" ht="26.25" customHeight="1" x14ac:dyDescent="0.4">
      <c r="A11" s="10"/>
      <c r="B11" s="15" t="s">
        <v>16</v>
      </c>
      <c r="C11" s="49"/>
      <c r="D11" s="50"/>
      <c r="E11" s="50"/>
      <c r="F11" s="50"/>
      <c r="G11" s="4" t="s">
        <v>2</v>
      </c>
      <c r="H11" s="11"/>
      <c r="K11" s="1">
        <v>4</v>
      </c>
      <c r="M11" s="1">
        <v>4</v>
      </c>
      <c r="N11" s="1">
        <v>4</v>
      </c>
    </row>
    <row r="12" spans="1:17" ht="26.25" customHeight="1" x14ac:dyDescent="0.4">
      <c r="A12" s="10"/>
      <c r="B12" s="15" t="s">
        <v>17</v>
      </c>
      <c r="C12" s="49"/>
      <c r="D12" s="50"/>
      <c r="E12" s="50"/>
      <c r="F12" s="50"/>
      <c r="G12" s="4" t="s">
        <v>2</v>
      </c>
      <c r="H12" s="11"/>
      <c r="K12" s="1">
        <v>5</v>
      </c>
      <c r="M12" s="1">
        <v>5</v>
      </c>
      <c r="N12" s="1">
        <v>5</v>
      </c>
    </row>
    <row r="13" spans="1:17" ht="26.25" customHeight="1" x14ac:dyDescent="0.4">
      <c r="A13" s="10"/>
      <c r="B13" s="51" t="s">
        <v>6</v>
      </c>
      <c r="C13" s="52"/>
      <c r="D13" s="52"/>
      <c r="E13" s="52"/>
      <c r="F13" s="52"/>
      <c r="G13" s="53"/>
      <c r="H13" s="11"/>
      <c r="K13" s="1">
        <v>6</v>
      </c>
      <c r="M13" s="1">
        <v>6</v>
      </c>
      <c r="N13" s="1">
        <v>6</v>
      </c>
    </row>
    <row r="14" spans="1:17" ht="26.25" customHeight="1" x14ac:dyDescent="0.4">
      <c r="A14" s="10"/>
      <c r="B14" s="15" t="s">
        <v>4</v>
      </c>
      <c r="C14" s="49"/>
      <c r="D14" s="50"/>
      <c r="E14" s="50"/>
      <c r="F14" s="50"/>
      <c r="G14" s="4" t="s">
        <v>22</v>
      </c>
      <c r="H14" s="11"/>
      <c r="K14" s="1">
        <v>7</v>
      </c>
      <c r="M14" s="1">
        <v>7</v>
      </c>
      <c r="N14" s="1">
        <v>7</v>
      </c>
    </row>
    <row r="15" spans="1:17" ht="26.25" customHeight="1" x14ac:dyDescent="0.4">
      <c r="A15" s="10"/>
      <c r="B15" s="29" t="s">
        <v>14</v>
      </c>
      <c r="C15" s="49"/>
      <c r="D15" s="50"/>
      <c r="E15" s="50"/>
      <c r="F15" s="50"/>
      <c r="G15" s="4" t="s">
        <v>5</v>
      </c>
      <c r="H15" s="11"/>
      <c r="K15" s="1">
        <v>8</v>
      </c>
      <c r="M15" s="1">
        <v>8</v>
      </c>
      <c r="N15" s="1">
        <v>8</v>
      </c>
    </row>
    <row r="16" spans="1:17" ht="19.5" customHeight="1" x14ac:dyDescent="0.4">
      <c r="A16" s="10"/>
      <c r="B16" s="30" t="s">
        <v>36</v>
      </c>
      <c r="C16" s="28"/>
      <c r="D16" s="28"/>
      <c r="E16" s="28"/>
      <c r="F16" s="28"/>
      <c r="G16" s="27"/>
      <c r="H16" s="11"/>
      <c r="K16" s="1">
        <v>9</v>
      </c>
      <c r="M16" s="1">
        <v>9</v>
      </c>
      <c r="N16" s="1">
        <v>9</v>
      </c>
    </row>
    <row r="17" spans="1:14" ht="26.25" customHeight="1" x14ac:dyDescent="0.4">
      <c r="A17" s="10"/>
      <c r="B17" s="29" t="s">
        <v>15</v>
      </c>
      <c r="C17" s="49"/>
      <c r="D17" s="50"/>
      <c r="E17" s="50"/>
      <c r="F17" s="50"/>
      <c r="G17" s="4" t="s">
        <v>5</v>
      </c>
      <c r="H17" s="11"/>
      <c r="K17" s="1">
        <v>10</v>
      </c>
      <c r="M17" s="1">
        <v>10</v>
      </c>
      <c r="N17" s="1">
        <v>10</v>
      </c>
    </row>
    <row r="18" spans="1:14" ht="19.5" customHeight="1" x14ac:dyDescent="0.4">
      <c r="A18" s="10"/>
      <c r="B18" s="30" t="s">
        <v>37</v>
      </c>
      <c r="C18" s="28"/>
      <c r="D18" s="28"/>
      <c r="E18" s="28"/>
      <c r="F18" s="28"/>
      <c r="G18" s="4"/>
      <c r="H18" s="11"/>
      <c r="K18" s="1">
        <v>11</v>
      </c>
      <c r="M18" s="1">
        <v>11</v>
      </c>
      <c r="N18" s="1">
        <v>11</v>
      </c>
    </row>
    <row r="19" spans="1:14" ht="15" customHeight="1" x14ac:dyDescent="0.4">
      <c r="A19" s="10"/>
      <c r="B19" s="3"/>
      <c r="C19" s="3"/>
      <c r="D19" s="3"/>
      <c r="E19" s="3"/>
      <c r="F19" s="3"/>
      <c r="G19" s="3"/>
      <c r="H19" s="11"/>
      <c r="K19" s="1">
        <v>12</v>
      </c>
      <c r="M19" s="1">
        <v>12</v>
      </c>
      <c r="N19" s="1">
        <v>12</v>
      </c>
    </row>
    <row r="20" spans="1:14" ht="30" customHeight="1" x14ac:dyDescent="0.4">
      <c r="A20" s="10"/>
      <c r="B20" s="48" t="s">
        <v>18</v>
      </c>
      <c r="C20" s="48"/>
      <c r="D20" s="48"/>
      <c r="E20" s="48"/>
      <c r="F20" s="48"/>
      <c r="G20" s="48"/>
      <c r="H20" s="11"/>
      <c r="K20" s="1">
        <v>13</v>
      </c>
      <c r="M20" s="1">
        <v>13</v>
      </c>
    </row>
    <row r="21" spans="1:14" ht="26.25" customHeight="1" x14ac:dyDescent="0.4">
      <c r="A21" s="10"/>
      <c r="B21" s="5" t="s">
        <v>41</v>
      </c>
      <c r="C21" s="36" t="str">
        <f>IFERROR(IF(F7="","",IF(L6=1,12-F7+1,IF(L6=2,12,""))),"")</f>
        <v/>
      </c>
      <c r="D21" s="37"/>
      <c r="E21" s="37"/>
      <c r="F21" s="37"/>
      <c r="G21" s="4" t="s">
        <v>12</v>
      </c>
      <c r="H21" s="11"/>
      <c r="K21" s="1">
        <v>14</v>
      </c>
      <c r="M21" s="1">
        <v>14</v>
      </c>
    </row>
    <row r="22" spans="1:14" ht="26.25" customHeight="1" x14ac:dyDescent="0.4">
      <c r="A22" s="10"/>
      <c r="B22" s="5" t="s">
        <v>38</v>
      </c>
      <c r="C22" s="44" t="str">
        <f>IF(Q6="","",IF(Q6=1,"17年超",IF(Q6=2,"16年"&amp;12-P7&amp;"か月",IF(Q6=3,"16年未満"))))</f>
        <v/>
      </c>
      <c r="D22" s="45"/>
      <c r="E22" s="45"/>
      <c r="F22" s="45"/>
      <c r="G22" s="46"/>
      <c r="H22" s="11"/>
      <c r="K22" s="1">
        <v>15</v>
      </c>
      <c r="M22" s="1">
        <v>15</v>
      </c>
    </row>
    <row r="23" spans="1:14" ht="26.25" customHeight="1" x14ac:dyDescent="0.4">
      <c r="A23" s="10"/>
      <c r="B23" s="5" t="s">
        <v>40</v>
      </c>
      <c r="C23" s="39">
        <f>C8-C9</f>
        <v>0</v>
      </c>
      <c r="D23" s="40"/>
      <c r="E23" s="40"/>
      <c r="F23" s="40"/>
      <c r="G23" s="4" t="s">
        <v>13</v>
      </c>
      <c r="H23" s="11"/>
      <c r="K23" s="1">
        <v>16</v>
      </c>
      <c r="M23" s="1">
        <v>16</v>
      </c>
    </row>
    <row r="24" spans="1:14" ht="26.25" customHeight="1" x14ac:dyDescent="0.4">
      <c r="A24" s="10"/>
      <c r="B24" s="5" t="s">
        <v>42</v>
      </c>
      <c r="C24" s="44">
        <v>5.8999999999999997E-2</v>
      </c>
      <c r="D24" s="45"/>
      <c r="E24" s="45"/>
      <c r="F24" s="45"/>
      <c r="G24" s="46"/>
      <c r="H24" s="11"/>
      <c r="K24" s="1">
        <v>17</v>
      </c>
      <c r="M24" s="1">
        <v>17</v>
      </c>
    </row>
    <row r="25" spans="1:14" ht="26.25" customHeight="1" x14ac:dyDescent="0.4">
      <c r="A25" s="10"/>
      <c r="B25" s="5" t="s">
        <v>43</v>
      </c>
      <c r="C25" s="36" t="str">
        <f>IF(Q6="","",IF(Q6=1,0,IF(Q6=2,P7,IF(Q6=3,IF(L6=1,12-F7+1,IF(L6=2,12,"")),""))))</f>
        <v/>
      </c>
      <c r="D25" s="37"/>
      <c r="E25" s="37"/>
      <c r="F25" s="37"/>
      <c r="G25" s="59" t="s">
        <v>39</v>
      </c>
      <c r="H25" s="11"/>
      <c r="K25" s="1">
        <v>18</v>
      </c>
      <c r="M25" s="1">
        <v>18</v>
      </c>
    </row>
    <row r="26" spans="1:14" ht="26.25" customHeight="1" x14ac:dyDescent="0.4">
      <c r="A26" s="10"/>
      <c r="B26" s="5" t="s">
        <v>19</v>
      </c>
      <c r="C26" s="39">
        <f>C11+C12</f>
        <v>0</v>
      </c>
      <c r="D26" s="40"/>
      <c r="E26" s="40"/>
      <c r="F26" s="40"/>
      <c r="G26" s="4" t="s">
        <v>13</v>
      </c>
      <c r="H26" s="11"/>
      <c r="K26" s="1">
        <v>19</v>
      </c>
      <c r="M26" s="1">
        <v>19</v>
      </c>
    </row>
    <row r="27" spans="1:14" ht="26.25" customHeight="1" x14ac:dyDescent="0.4">
      <c r="A27" s="10"/>
      <c r="B27" s="5" t="s">
        <v>20</v>
      </c>
      <c r="C27" s="41" t="str">
        <f>IFERROR(IF(C15/C17&lt;=1,C15/C17,"売電量と総発電量が逆ではありませんか？"),"")</f>
        <v/>
      </c>
      <c r="D27" s="42"/>
      <c r="E27" s="42"/>
      <c r="F27" s="42"/>
      <c r="G27" s="43"/>
      <c r="H27" s="11"/>
      <c r="K27" s="1">
        <v>20</v>
      </c>
      <c r="M27" s="1">
        <v>20</v>
      </c>
    </row>
    <row r="28" spans="1:14" ht="26.25" customHeight="1" x14ac:dyDescent="0.4">
      <c r="A28" s="10"/>
      <c r="B28" s="5" t="s">
        <v>44</v>
      </c>
      <c r="C28" s="39" t="str">
        <f>IFERROR(IF(C27="",ROUNDUP(((C23*C24*(C25/12))+C26),0),ROUNDUP(((C23*C24*(C25/12))+C26)*C27,0)),"")</f>
        <v/>
      </c>
      <c r="D28" s="40"/>
      <c r="E28" s="40"/>
      <c r="F28" s="40"/>
      <c r="G28" s="4" t="s">
        <v>21</v>
      </c>
      <c r="H28" s="11"/>
      <c r="K28" s="1">
        <v>21</v>
      </c>
      <c r="M28" s="1">
        <v>21</v>
      </c>
    </row>
    <row r="29" spans="1:14" ht="15" customHeight="1" x14ac:dyDescent="0.4">
      <c r="A29" s="10"/>
      <c r="B29" s="32"/>
      <c r="C29" s="32"/>
      <c r="D29" s="32"/>
      <c r="E29" s="32"/>
      <c r="F29" s="32"/>
      <c r="G29" s="32"/>
      <c r="H29" s="11"/>
      <c r="K29" s="1">
        <v>22</v>
      </c>
      <c r="M29" s="1">
        <v>22</v>
      </c>
    </row>
    <row r="30" spans="1:14" ht="30" customHeight="1" thickBot="1" x14ac:dyDescent="0.45">
      <c r="A30" s="10"/>
      <c r="B30" s="21" t="s">
        <v>23</v>
      </c>
      <c r="C30" s="38" t="str">
        <f>IFERROR(C14-C28,"")</f>
        <v/>
      </c>
      <c r="D30" s="38"/>
      <c r="E30" s="38"/>
      <c r="F30" s="38"/>
      <c r="G30" s="22" t="s">
        <v>29</v>
      </c>
      <c r="H30" s="11"/>
      <c r="K30" s="1">
        <v>23</v>
      </c>
      <c r="M30" s="1">
        <v>23</v>
      </c>
    </row>
    <row r="31" spans="1:14" ht="4.5" customHeight="1" thickTop="1" thickBot="1" x14ac:dyDescent="0.45">
      <c r="A31" s="10"/>
      <c r="B31" s="17"/>
      <c r="C31" s="18"/>
      <c r="D31" s="18"/>
      <c r="E31" s="18"/>
      <c r="F31" s="18"/>
      <c r="G31" s="3"/>
      <c r="H31" s="11"/>
      <c r="K31" s="1">
        <v>24</v>
      </c>
      <c r="M31" s="1">
        <v>24</v>
      </c>
    </row>
    <row r="32" spans="1:14" ht="4.5" customHeight="1" x14ac:dyDescent="0.4">
      <c r="A32" s="7"/>
      <c r="B32" s="25"/>
      <c r="C32" s="26"/>
      <c r="D32" s="26"/>
      <c r="E32" s="26"/>
      <c r="F32" s="26"/>
      <c r="G32" s="8"/>
      <c r="H32" s="9"/>
      <c r="K32" s="1">
        <v>25</v>
      </c>
      <c r="M32" s="1">
        <v>25</v>
      </c>
    </row>
    <row r="33" spans="1:13" ht="26.25" customHeight="1" x14ac:dyDescent="0.4">
      <c r="A33" s="10"/>
      <c r="B33" s="33" t="s">
        <v>34</v>
      </c>
      <c r="C33" s="33"/>
      <c r="D33" s="33"/>
      <c r="E33" s="33"/>
      <c r="F33" s="33"/>
      <c r="G33" s="33"/>
      <c r="H33" s="11"/>
      <c r="K33" s="1">
        <v>26</v>
      </c>
      <c r="M33" s="1">
        <v>26</v>
      </c>
    </row>
    <row r="34" spans="1:13" ht="26.25" customHeight="1" x14ac:dyDescent="0.4">
      <c r="A34" s="10"/>
      <c r="B34" s="34" t="s">
        <v>33</v>
      </c>
      <c r="C34" s="34"/>
      <c r="D34" s="34"/>
      <c r="E34" s="34"/>
      <c r="F34" s="34"/>
      <c r="G34" s="34"/>
      <c r="H34" s="11"/>
      <c r="K34" s="1">
        <v>27</v>
      </c>
      <c r="M34" s="1">
        <v>27</v>
      </c>
    </row>
    <row r="35" spans="1:13" ht="52.5" customHeight="1" x14ac:dyDescent="0.4">
      <c r="A35" s="10"/>
      <c r="B35" s="35" t="s">
        <v>32</v>
      </c>
      <c r="C35" s="34"/>
      <c r="D35" s="34"/>
      <c r="E35" s="34"/>
      <c r="F35" s="34"/>
      <c r="G35" s="34"/>
      <c r="H35" s="11"/>
      <c r="K35" s="1">
        <v>28</v>
      </c>
      <c r="M35" s="1">
        <v>28</v>
      </c>
    </row>
    <row r="36" spans="1:13" ht="52.5" customHeight="1" x14ac:dyDescent="0.4">
      <c r="A36" s="10"/>
      <c r="B36" s="35" t="s">
        <v>30</v>
      </c>
      <c r="C36" s="34"/>
      <c r="D36" s="34"/>
      <c r="E36" s="34"/>
      <c r="F36" s="34"/>
      <c r="G36" s="34"/>
      <c r="H36" s="11"/>
      <c r="K36" s="1">
        <v>29</v>
      </c>
      <c r="M36" s="1">
        <v>29</v>
      </c>
    </row>
    <row r="37" spans="1:13" ht="15" customHeight="1" thickBot="1" x14ac:dyDescent="0.45">
      <c r="A37" s="12"/>
      <c r="B37" s="13"/>
      <c r="C37" s="13"/>
      <c r="D37" s="13"/>
      <c r="E37" s="13"/>
      <c r="F37" s="13"/>
      <c r="G37" s="13"/>
      <c r="H37" s="14"/>
      <c r="K37" s="1">
        <v>30</v>
      </c>
      <c r="M37" s="1">
        <v>30</v>
      </c>
    </row>
    <row r="38" spans="1:13" ht="22.5" customHeight="1" x14ac:dyDescent="0.4">
      <c r="K38" s="1">
        <v>31</v>
      </c>
      <c r="M38" s="1">
        <v>31</v>
      </c>
    </row>
  </sheetData>
  <sheetProtection algorithmName="SHA-512" hashValue="q5qqQuWS5ArwESZk46w9tu7IpjW3RQpmv/UUL2i56nlyymQhVNhdZ9e59gAbPS06Im7uSEd/vvTe5wW7TbTF1A==" saltValue="3aFvy2i8wkucXtGXzPACHg==" spinCount="100000" sheet="1" objects="1" scenarios="1"/>
  <protectedRanges>
    <protectedRange sqref="C6:D7 F7 C8:F9 C11:F12 C14:F18" name="情報入力"/>
  </protectedRanges>
  <mergeCells count="27">
    <mergeCell ref="C25:F25"/>
    <mergeCell ref="B2:G2"/>
    <mergeCell ref="B20:G20"/>
    <mergeCell ref="C17:F17"/>
    <mergeCell ref="C15:F15"/>
    <mergeCell ref="C14:F14"/>
    <mergeCell ref="C12:F12"/>
    <mergeCell ref="C11:F11"/>
    <mergeCell ref="C9:F9"/>
    <mergeCell ref="C8:F8"/>
    <mergeCell ref="B13:G13"/>
    <mergeCell ref="B5:G5"/>
    <mergeCell ref="B10:G10"/>
    <mergeCell ref="E6:G6"/>
    <mergeCell ref="C4:G4"/>
    <mergeCell ref="B33:G33"/>
    <mergeCell ref="B34:G34"/>
    <mergeCell ref="B35:G35"/>
    <mergeCell ref="B36:G36"/>
    <mergeCell ref="C21:F21"/>
    <mergeCell ref="C30:F30"/>
    <mergeCell ref="C28:F28"/>
    <mergeCell ref="C27:G27"/>
    <mergeCell ref="C26:F26"/>
    <mergeCell ref="C24:G24"/>
    <mergeCell ref="C23:F23"/>
    <mergeCell ref="C22:G22"/>
  </mergeCells>
  <phoneticPr fontId="1"/>
  <dataValidations count="5">
    <dataValidation type="list" allowBlank="1" showInputMessage="1" showErrorMessage="1" sqref="C6">
      <formula1>$J$7:$J$9</formula1>
    </dataValidation>
    <dataValidation type="list" allowBlank="1" showInputMessage="1" showErrorMessage="1" sqref="C7">
      <formula1>$L$7:$L$9</formula1>
    </dataValidation>
    <dataValidation type="list" allowBlank="1" showInputMessage="1" showErrorMessage="1" sqref="F7">
      <formula1>$N$7:$N$19</formula1>
    </dataValidation>
    <dataValidation type="list" allowBlank="1" showInputMessage="1" showErrorMessage="1" sqref="D6">
      <formula1>$K$7:$K$38</formula1>
    </dataValidation>
    <dataValidation type="list" allowBlank="1" showInputMessage="1" showErrorMessage="1" sqref="D7">
      <formula1>$M$7:$M$38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（太陽光）売電所得算出</vt:lpstr>
      <vt:lpstr>'（太陽光）売電所得算出'!Print_Area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2024-09-03T07:02:55Z</dcterms:modified>
</cp:coreProperties>
</file>