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0.142\0205財政課\02 財政係\★財政係データベース\02財政状況分析\01財政状況資料集（過去5年分）\"/>
    </mc:Choice>
  </mc:AlternateContent>
  <bookViews>
    <workbookView xWindow="765" yWindow="765" windowWidth="14400" windowHeight="73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C36" i="10"/>
  <c r="BE35" i="10"/>
  <c r="C35"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W34" i="10"/>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<sst xmlns="http://schemas.openxmlformats.org/spreadsheetml/2006/main" count="1077" uniqueCount="611">
  <si>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</si>
  <si>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</si>
  <si>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</si>
  <si>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</si>
  <si>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</si>
  <si>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</si>
  <si>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</si>
  <si>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</si>
  <si>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</si>
  <si>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</si>
  <si>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</si>
  <si>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</si>
  <si>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</si>
  <si>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</si>
  <si>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</si>
  <si>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</si>
  <si>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</si>
  <si>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</si>
  <si>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</si>
  <si>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</si>
  <si>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</si>
  <si>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</si>
  <si>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</si>
  <si>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</si>
  <si>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</si>
  <si>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</si>
  <si>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</si>
  <si>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</si>
  <si>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</si>
  <si>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</si>
  <si>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</si>
  <si>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</si>
  <si>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</si>
  <si>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</si>
  <si>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</si>
  <si>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</si>
  <si>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</si>
  <si>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</si>
  <si>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</si>
  <si>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</si>
  <si>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</si>
  <si>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</si>
  <si>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</si>
  <si>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</si>
  <si>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</si>
  <si>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</si>
  <si>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</si>
  <si>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</si>
  <si>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</si>
  <si>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</si>
  <si>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</si>
  <si>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</si>
  <si>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</si>
  <si>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</si>
  <si>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</si>
  <si>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</si>
  <si>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</si>
  <si>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</si>
  <si>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</si>
  <si>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</si>
  <si>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</si>
  <si>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</si>
  <si>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</si>
  <si>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</si>
  <si>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</si>
  <si>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</si>
  <si>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</si>
  <si>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</si>
  <si>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</si>
  <si>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</si>
  <si>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</si>
  <si>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</si>
  <si>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</si>
  <si>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</si>
  <si>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</si>
  <si>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</si>
  <si>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</si>
  <si>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</si>
  <si>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</si>
  <si>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</si>
  <si>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</si>
  <si>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</si>
  <si>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</si>
  <si>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</si>
  <si>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</si>
  <si>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</si>
  <si>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</si>
  <si>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</si>
  <si>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</si>
  <si>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</si>
  <si>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</si>
  <si>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</si>
  <si>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</si>
  <si>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</si>
  <si>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</si>
  <si>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</si>
  <si>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</si>
  <si>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</si>
  <si>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</si>
  <si>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</si>
  <si>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塩尻市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</si>
  <si>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</si>
  <si>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</si>
  <si>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</si>
  <si>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</si>
  <si>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</si>
  <si>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</si>
  <si>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</si>
  <si>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</si>
  <si>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</si>
  <si>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</si>
  <si>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</si>
  <si>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</si>
  <si>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</si>
  <si>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</si>
  <si>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</si>
  <si>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</si>
  <si>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</si>
  <si>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</si>
  <si>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</si>
  <si>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</si>
  <si>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</si>
  <si>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</si>
  <si>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</si>
  <si>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</si>
  <si>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</si>
  <si>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</si>
  <si>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</si>
  <si>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</si>
  <si>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</si>
  <si>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</si>
  <si>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</si>
  <si>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</si>
  <si>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</si>
  <si>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</si>
  <si>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</si>
  <si>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</si>
  <si>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</si>
  <si>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</si>
  <si>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</si>
  <si>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</si>
  <si>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</si>
  <si>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</si>
  <si>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</si>
  <si>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</si>
  <si>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</si>
  <si>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</si>
  <si>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</si>
  <si>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</si>
  <si>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</si>
  <si>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</si>
  <si>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</si>
  <si>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</si>
  <si>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</si>
  <si>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</si>
  <si>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</si>
  <si>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</si>
  <si>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</si>
  <si>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</si>
  <si>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</si>
  <si>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</si>
  <si>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</si>
  <si>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</si>
  <si>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</si>
  <si>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</si>
  <si>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</si>
  <si>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</si>
  <si>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</si>
  <si>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</si>
  <si>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</si>
  <si>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</si>
  <si>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</si>
  <si>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</si>
  <si>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</si>
  <si>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</si>
  <si>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</si>
  <si>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</si>
  <si>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</si>
  <si>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</si>
  <si>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</si>
  <si>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</si>
  <si>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</si>
  <si>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</si>
  <si>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</si>
  <si>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</si>
  <si>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</si>
  <si>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</si>
  <si>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</si>
  <si>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</si>
  <si>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</si>
  <si>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</si>
  <si>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</si>
  <si>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</si>
  <si>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</si>
  <si>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</si>
  <si>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</si>
  <si>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</si>
  <si>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</si>
  <si>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</si>
  <si>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</si>
  <si>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</si>
  <si>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</si>
  <si>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</si>
  <si>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</si>
  <si>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</si>
  <si>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</si>
  <si>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</si>
  <si>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</si>
  <si>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</si>
  <si>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</si>
  <si>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</si>
  <si>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</si>
  <si>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</si>
  <si>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</si>
  <si>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</si>
  <si>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</si>
  <si>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</si>
  <si>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</si>
  <si>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長野県塩尻市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</si>
  <si>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</si>
  <si>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</si>
  <si>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</si>
  <si>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</si>
  <si>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</si>
  <si>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</si>
  <si>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</si>
  <si>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</si>
  <si>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</si>
  <si>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</si>
  <si>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</si>
  <si>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</si>
  <si>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</si>
  <si>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</si>
  <si>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</si>
  <si>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</si>
  <si>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</si>
  <si>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</si>
  <si>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</si>
  <si>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</si>
  <si>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</si>
  <si>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</si>
  <si>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</si>
  <si>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</si>
  <si>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</si>
  <si>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</si>
  <si>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</si>
  <si>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</si>
  <si>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</si>
  <si>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</si>
  <si>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</si>
  <si>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</si>
  <si>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</si>
  <si>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</si>
  <si>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</si>
  <si>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</si>
  <si>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</si>
  <si>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</si>
  <si>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</si>
  <si>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</si>
  <si>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</si>
  <si>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</si>
  <si>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</si>
  <si>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</si>
  <si>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</si>
  <si>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</si>
  <si>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</si>
  <si>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</si>
  <si>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</si>
  <si>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</si>
  <si>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</si>
  <si>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</si>
  <si>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</si>
  <si>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</si>
  <si>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</si>
  <si>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</si>
  <si>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</si>
  <si>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</si>
  <si>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</si>
  <si>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</si>
  <si>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</si>
  <si>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</si>
  <si>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</si>
  <si>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</si>
  <si>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</si>
  <si>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</si>
  <si>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</si>
  <si>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</si>
  <si>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</si>
  <si>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</si>
  <si>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</si>
  <si>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</si>
  <si>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</si>
  <si>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</si>
  <si>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</si>
  <si>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</si>
  <si>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</si>
  <si>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</si>
  <si>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</si>
  <si>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</si>
  <si>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</si>
  <si>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</si>
  <si>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</si>
  <si>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</si>
  <si>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</si>
  <si>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</si>
  <si>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</si>
  <si>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</si>
  <si>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</si>
  <si>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</si>
  <si>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</si>
  <si>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</si>
  <si>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</si>
  <si>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</si>
  <si>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</si>
  <si>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</si>
  <si>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</si>
  <si>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</si>
  <si>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</si>
  <si>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</si>
  <si>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</si>
  <si>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</si>
  <si>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</si>
  <si>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</si>
  <si>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</si>
  <si>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</si>
  <si>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</si>
  <si>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</si>
  <si>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</si>
  <si>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</si>
  <si>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</si>
  <si>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</si>
  <si>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</si>
  <si>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</si>
  <si>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</si>
  <si>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</si>
  <si>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</si>
  <si>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</si>
  <si>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</si>
  <si>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</si>
  <si>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</si>
  <si>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</si>
  <si>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</si>
  <si>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</si>
  <si>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</si>
  <si>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</si>
  <si>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</si>
  <si>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</si>
  <si>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</si>
  <si>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</si>
  <si>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</si>
  <si>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</si>
  <si>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</si>
  <si>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</si>
  <si>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</si>
  <si>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</si>
  <si>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</si>
  <si>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</si>
  <si>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</si>
  <si>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</si>
  <si>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</si>
  <si>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</si>
  <si>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</si>
  <si>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</si>
  <si>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</si>
  <si>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</si>
  <si>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</si>
  <si>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</si>
  <si>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</si>
  <si>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</si>
  <si>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</si>
  <si>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</si>
  <si>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長野県塩尻市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</si>
  <si>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</si>
  <si>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</si>
  <si>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</si>
  <si>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</si>
  <si>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</si>
  <si>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</si>
  <si>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</si>
  <si>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</si>
  <si>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</si>
  <si>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</si>
  <si>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</si>
  <si>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</si>
  <si>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</si>
  <si>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</si>
  <si>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</si>
  <si>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</si>
  <si>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</si>
  <si>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</si>
  <si>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</si>
  <si>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</si>
  <si>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</si>
  <si>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</si>
  <si>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</si>
  <si>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</si>
  <si>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</si>
  <si>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</si>
  <si>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</si>
  <si>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</si>
  <si>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</si>
  <si>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</si>
  <si>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</si>
  <si>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</si>
  <si>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</si>
  <si>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塩尻市国民健康保険事業特別会計</t>
    <phoneticPr fontId="5"/>
  </si>
  <si>
    <t>塩尻市介護保険事業特別会計</t>
    <phoneticPr fontId="5"/>
  </si>
  <si>
    <t>塩尻市国民健康保険楢川診療所事業特別会計</t>
    <phoneticPr fontId="5"/>
  </si>
  <si>
    <t>塩尻市後期高齢者医療事業特別会計</t>
    <phoneticPr fontId="5"/>
  </si>
  <si>
    <t>塩尻市水道事業会計</t>
    <phoneticPr fontId="5"/>
  </si>
  <si>
    <t>法適用企業</t>
    <phoneticPr fontId="5"/>
  </si>
  <si>
    <t>塩尻市下水道事業会計</t>
    <phoneticPr fontId="5"/>
  </si>
  <si>
    <t>塩尻市農業集落排水事業会計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</si>
  <si>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</si>
  <si>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</si>
  <si>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</si>
  <si>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</si>
  <si>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</si>
  <si>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</si>
  <si>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</si>
  <si>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</si>
  <si>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</si>
  <si>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</si>
  <si>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</si>
  <si>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</si>
  <si>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</si>
  <si>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</si>
  <si>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</si>
  <si>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</si>
  <si>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</si>
  <si>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</si>
  <si>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</si>
  <si>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</si>
  <si>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</si>
  <si>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</si>
  <si>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</si>
  <si>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</si>
  <si>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</si>
  <si>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</si>
  <si>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</si>
  <si>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</si>
  <si>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</si>
  <si>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</si>
  <si>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</si>
  <si>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</si>
  <si>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</si>
  <si>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</si>
  <si>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</si>
  <si>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</si>
  <si>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</si>
  <si>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</si>
  <si>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</si>
  <si>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</si>
  <si>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</si>
  <si>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</si>
  <si>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</si>
  <si>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</si>
  <si>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</si>
  <si>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</si>
  <si>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</si>
  <si>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</si>
  <si>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</si>
  <si>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</si>
  <si>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</si>
  <si>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</si>
  <si>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</si>
  <si>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</si>
  <si>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</si>
  <si>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</si>
  <si>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</si>
  <si>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</si>
  <si>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</si>
  <si>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</si>
  <si>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塩尻市下水道事業会計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</si>
  <si>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</si>
  <si>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</si>
  <si>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塩尻市農業集落排水事業会計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</si>
  <si>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</si>
  <si>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塩尻市水道事業会計</t>
    <phoneticPr fontId="5"/>
  </si>
  <si>
    <t>-</t>
    <phoneticPr fontId="5"/>
  </si>
  <si>
    <t>(Ｆ)</t>
    <phoneticPr fontId="5"/>
  </si>
  <si>
    <t>塩尻市国民健康保険楢川診療所事業特別会計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</si>
  <si>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</si>
  <si>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</si>
  <si>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</si>
  <si>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</si>
  <si>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</si>
  <si>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</si>
  <si>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</si>
  <si>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</si>
  <si>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</si>
  <si>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</si>
  <si>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</si>
  <si>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</si>
  <si>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</si>
  <si>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</si>
  <si>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</si>
  <si>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</si>
  <si>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</si>
  <si>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</si>
  <si>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</si>
  <si>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</si>
  <si>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</si>
  <si>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</si>
  <si>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</si>
  <si>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</si>
  <si>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</si>
  <si>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</si>
  <si>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</si>
  <si>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</si>
  <si>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</si>
  <si>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</si>
  <si>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</si>
  <si>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</si>
  <si>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</si>
  <si>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</si>
  <si>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</si>
  <si>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</si>
  <si>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</si>
  <si>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</si>
  <si>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</si>
  <si>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</si>
  <si>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</si>
  <si>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</si>
  <si>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</si>
  <si>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</si>
  <si>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</si>
  <si>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</si>
  <si>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</si>
  <si>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</si>
  <si>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</si>
  <si>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</si>
  <si>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</si>
  <si>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</si>
  <si>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</si>
  <si>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</si>
  <si>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</si>
  <si>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</si>
  <si>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</si>
  <si>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</si>
  <si>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</si>
  <si>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</si>
  <si>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</si>
  <si>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</si>
  <si>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</si>
  <si>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</si>
  <si>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</si>
  <si>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</si>
  <si>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</si>
  <si>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</si>
  <si>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</si>
  <si>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</si>
  <si>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</si>
  <si>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</si>
  <si>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</si>
  <si>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</si>
  <si>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</si>
  <si>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</si>
  <si>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</si>
  <si>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</si>
  <si>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</si>
  <si>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</si>
  <si>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</si>
  <si>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</si>
  <si>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</si>
  <si>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</si>
  <si>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</si>
  <si>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0.22</t>
  </si>
  <si>
    <t>塩尻市水道事業会計</t>
  </si>
  <si>
    <t>塩尻市下水道事業会計</t>
  </si>
  <si>
    <t>一般会計</t>
  </si>
  <si>
    <t>塩尻市介護保険事業特別会計</t>
  </si>
  <si>
    <t>塩尻市農業集落排水事業会計</t>
  </si>
  <si>
    <t>塩尻市後期高齢者医療事業特別会計</t>
  </si>
  <si>
    <t>塩尻市国民健康保険事業特別会計</t>
  </si>
  <si>
    <t>塩尻市国民健康保険楢川診療所事業特別会計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</si>
  <si>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</si>
  <si>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</si>
  <si>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</si>
  <si>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</si>
  <si>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</si>
  <si>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</si>
  <si>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</si>
  <si>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</si>
  <si>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</si>
  <si>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松本広域連合</t>
    <rPh sb="0" eb="2">
      <t>マツモト</t>
    </rPh>
    <rPh sb="2" eb="4">
      <t>コウイキ</t>
    </rPh>
    <rPh sb="4" eb="6">
      <t>レンゴウ</t>
    </rPh>
    <phoneticPr fontId="2"/>
  </si>
  <si>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</si>
  <si>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</si>
  <si>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</si>
  <si>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</si>
  <si>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辰野町塩尻市小学校組合</t>
    <rPh sb="0" eb="3">
      <t>タツノマチ</t>
    </rPh>
    <rPh sb="3" eb="6">
      <t>シオジリシ</t>
    </rPh>
    <rPh sb="6" eb="9">
      <t>ショウガッコウ</t>
    </rPh>
    <rPh sb="9" eb="11">
      <t>クミアイ</t>
    </rPh>
    <phoneticPr fontId="2"/>
  </si>
  <si>
    <t>松塩安筑老人福祉施設組合</t>
    <rPh sb="0" eb="1">
      <t>マツ</t>
    </rPh>
    <rPh sb="1" eb="2">
      <t>シオ</t>
    </rPh>
    <rPh sb="2" eb="3">
      <t>ヤス</t>
    </rPh>
    <rPh sb="3" eb="4">
      <t>チク</t>
    </rPh>
    <rPh sb="4" eb="6">
      <t>ロウジン</t>
    </rPh>
    <rPh sb="6" eb="8">
      <t>フクシ</t>
    </rPh>
    <rPh sb="8" eb="10">
      <t>シセツ</t>
    </rPh>
    <rPh sb="10" eb="12">
      <t>クミアイ</t>
    </rPh>
    <phoneticPr fontId="2"/>
  </si>
  <si>
    <t>塩尻市辰野町中学校組合</t>
    <rPh sb="0" eb="3">
      <t>シオジリシ</t>
    </rPh>
    <rPh sb="3" eb="6">
      <t>タツノマチ</t>
    </rPh>
    <rPh sb="6" eb="9">
      <t>チュウガッコウ</t>
    </rPh>
    <rPh sb="9" eb="11">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</si>
  <si>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</si>
  <si>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松塩地区広域施設組合（一般会計）</t>
    <rPh sb="0" eb="1">
      <t>マツ</t>
    </rPh>
    <rPh sb="1" eb="2">
      <t>シオ</t>
    </rPh>
    <rPh sb="2" eb="4">
      <t>チク</t>
    </rPh>
    <rPh sb="4" eb="6">
      <t>コウイキ</t>
    </rPh>
    <rPh sb="6" eb="8">
      <t>シセツ</t>
    </rPh>
    <rPh sb="8" eb="10">
      <t>クミアイ</t>
    </rPh>
    <rPh sb="11" eb="13">
      <t>イッパン</t>
    </rPh>
    <rPh sb="13" eb="15">
      <t>カイケイ</t>
    </rPh>
    <phoneticPr fontId="2"/>
  </si>
  <si>
    <t>松塩地区広域施設組合（電気事業特別会計）</t>
    <rPh sb="0" eb="1">
      <t>マツ</t>
    </rPh>
    <rPh sb="1" eb="2">
      <t>シオ</t>
    </rPh>
    <rPh sb="2" eb="4">
      <t>チク</t>
    </rPh>
    <rPh sb="4" eb="6">
      <t>コウイキ</t>
    </rPh>
    <rPh sb="6" eb="8">
      <t>シセツ</t>
    </rPh>
    <rPh sb="8" eb="10">
      <t>クミアイ</t>
    </rPh>
    <rPh sb="11" eb="13">
      <t>デンキ</t>
    </rPh>
    <rPh sb="13" eb="15">
      <t>ジギョウ</t>
    </rPh>
    <rPh sb="15" eb="17">
      <t>トクベツ</t>
    </rPh>
    <rPh sb="17" eb="19">
      <t>カイケイ</t>
    </rPh>
    <phoneticPr fontId="2"/>
  </si>
  <si>
    <t>長野県県民交通災害共済</t>
    <rPh sb="0" eb="3">
      <t>ナガノケン</t>
    </rPh>
    <rPh sb="3" eb="5">
      <t>ケンミン</t>
    </rPh>
    <rPh sb="5" eb="7">
      <t>コウツウ</t>
    </rPh>
    <rPh sb="7" eb="9">
      <t>サイガイ</t>
    </rPh>
    <rPh sb="9" eb="11">
      <t>キョウサイ</t>
    </rPh>
    <phoneticPr fontId="2"/>
  </si>
  <si>
    <t>長野県地方税滞納整理機構</t>
    <rPh sb="0" eb="3">
      <t>ナガノケン</t>
    </rPh>
    <rPh sb="3" eb="6">
      <t>チホウゼイ</t>
    </rPh>
    <rPh sb="6" eb="8">
      <t>タイノウ</t>
    </rPh>
    <rPh sb="8" eb="10">
      <t>セイリ</t>
    </rPh>
    <rPh sb="10" eb="12">
      <t>キコウ</t>
    </rPh>
    <phoneticPr fontId="2"/>
  </si>
  <si>
    <t>塩尻市土地開発公社</t>
    <rPh sb="0" eb="3">
      <t>シオジリシ</t>
    </rPh>
    <rPh sb="3" eb="5">
      <t>トチ</t>
    </rPh>
    <rPh sb="5" eb="7">
      <t>カイハツ</t>
    </rPh>
    <rPh sb="7" eb="9">
      <t>コウシャ</t>
    </rPh>
    <phoneticPr fontId="2"/>
  </si>
  <si>
    <t>一般財団法人　塩尻市振興公社</t>
    <rPh sb="0" eb="2">
      <t>イッパン</t>
    </rPh>
    <rPh sb="2" eb="4">
      <t>ザイダン</t>
    </rPh>
    <rPh sb="4" eb="6">
      <t>ホウジン</t>
    </rPh>
    <rPh sb="7" eb="9">
      <t>シオジリ</t>
    </rPh>
    <rPh sb="9" eb="10">
      <t>シ</t>
    </rPh>
    <rPh sb="10" eb="12">
      <t>シンコウ</t>
    </rPh>
    <rPh sb="12" eb="14">
      <t>コウシャ</t>
    </rPh>
    <phoneticPr fontId="2"/>
  </si>
  <si>
    <t>一般財団法人　塩尻市文化振興事業団</t>
    <rPh sb="0" eb="2">
      <t>イッパン</t>
    </rPh>
    <rPh sb="2" eb="4">
      <t>ザイダン</t>
    </rPh>
    <rPh sb="4" eb="6">
      <t>ホウジン</t>
    </rPh>
    <rPh sb="7" eb="10">
      <t>シオジリシ</t>
    </rPh>
    <rPh sb="10" eb="12">
      <t>ブンカ</t>
    </rPh>
    <rPh sb="12" eb="14">
      <t>シンコウ</t>
    </rPh>
    <rPh sb="14" eb="17">
      <t>ジギョウダン</t>
    </rPh>
    <phoneticPr fontId="2"/>
  </si>
  <si>
    <t>一般財団法人　塩尻筑南勤労者福祉サービスセンター</t>
    <rPh sb="0" eb="2">
      <t>イッパン</t>
    </rPh>
    <rPh sb="2" eb="4">
      <t>ザイダン</t>
    </rPh>
    <rPh sb="4" eb="6">
      <t>ホウジン</t>
    </rPh>
    <rPh sb="7" eb="9">
      <t>シオジリ</t>
    </rPh>
    <rPh sb="9" eb="10">
      <t>チク</t>
    </rPh>
    <rPh sb="10" eb="11">
      <t>ミナミ</t>
    </rPh>
    <rPh sb="11" eb="14">
      <t>キンロウシャ</t>
    </rPh>
    <rPh sb="14" eb="16">
      <t>フクシ</t>
    </rPh>
    <phoneticPr fontId="2"/>
  </si>
  <si>
    <t>株式会社　信州ファーム</t>
    <rPh sb="0" eb="2">
      <t>カブシキ</t>
    </rPh>
    <rPh sb="2" eb="4">
      <t>カイシャ</t>
    </rPh>
    <rPh sb="5" eb="7">
      <t>シンシュウ</t>
    </rPh>
    <phoneticPr fontId="2"/>
  </si>
  <si>
    <t>一般社団法人　塩尻市農業公社</t>
    <rPh sb="0" eb="2">
      <t>イッパン</t>
    </rPh>
    <rPh sb="2" eb="4">
      <t>シャダン</t>
    </rPh>
    <rPh sb="4" eb="6">
      <t>ホウジン</t>
    </rPh>
    <rPh sb="7" eb="10">
      <t>シオジリシ</t>
    </rPh>
    <rPh sb="10" eb="12">
      <t>ノウギョウ</t>
    </rPh>
    <rPh sb="12" eb="14">
      <t>コウシャ</t>
    </rPh>
    <phoneticPr fontId="2"/>
  </si>
  <si>
    <t>一般財団法人　塩尻・木曽地域地場産業振興センター</t>
    <rPh sb="0" eb="2">
      <t>イッパン</t>
    </rPh>
    <rPh sb="2" eb="4">
      <t>ザイダン</t>
    </rPh>
    <rPh sb="4" eb="6">
      <t>ホウジン</t>
    </rPh>
    <rPh sb="7" eb="9">
      <t>シオジリ</t>
    </rPh>
    <rPh sb="10" eb="12">
      <t>キソ</t>
    </rPh>
    <rPh sb="12" eb="14">
      <t>チイキ</t>
    </rPh>
    <rPh sb="14" eb="16">
      <t>ジバ</t>
    </rPh>
    <rPh sb="16" eb="18">
      <t>サンギョウ</t>
    </rPh>
    <rPh sb="18" eb="20">
      <t>シンコウ</t>
    </rPh>
    <phoneticPr fontId="2"/>
  </si>
  <si>
    <t>一般財団法人　塩尻市森林公社</t>
    <rPh sb="0" eb="2">
      <t>イッパン</t>
    </rPh>
    <rPh sb="2" eb="4">
      <t>ザイダン</t>
    </rPh>
    <rPh sb="4" eb="6">
      <t>ホウジン</t>
    </rPh>
    <rPh sb="7" eb="10">
      <t>シオジリシ</t>
    </rPh>
    <rPh sb="10" eb="12">
      <t>シンリン</t>
    </rPh>
    <rPh sb="12" eb="14">
      <t>コウシャ</t>
    </rPh>
    <phoneticPr fontId="2"/>
  </si>
  <si>
    <t>合併振興基金</t>
    <rPh sb="0" eb="2">
      <t>ガッペイ</t>
    </rPh>
    <rPh sb="2" eb="4">
      <t>シンコウ</t>
    </rPh>
    <rPh sb="4" eb="6">
      <t>キキン</t>
    </rPh>
    <phoneticPr fontId="5"/>
  </si>
  <si>
    <t>未来につなぐ医療確保基金</t>
    <rPh sb="0" eb="2">
      <t>ミライ</t>
    </rPh>
    <rPh sb="6" eb="8">
      <t>イリョウ</t>
    </rPh>
    <rPh sb="8" eb="10">
      <t>カクホ</t>
    </rPh>
    <rPh sb="10" eb="12">
      <t>キキン</t>
    </rPh>
    <phoneticPr fontId="5"/>
  </si>
  <si>
    <t>教育文化施設整備基金</t>
    <rPh sb="0" eb="2">
      <t>キョウイク</t>
    </rPh>
    <rPh sb="2" eb="4">
      <t>ブンカ</t>
    </rPh>
    <rPh sb="4" eb="6">
      <t>シセツ</t>
    </rPh>
    <rPh sb="6" eb="8">
      <t>セイビ</t>
    </rPh>
    <rPh sb="8" eb="10">
      <t>キキン</t>
    </rPh>
    <phoneticPr fontId="5"/>
  </si>
  <si>
    <t>森林環境保全基金</t>
    <rPh sb="0" eb="2">
      <t>シンリン</t>
    </rPh>
    <rPh sb="2" eb="4">
      <t>カンキョウ</t>
    </rPh>
    <rPh sb="4" eb="6">
      <t>ホゼン</t>
    </rPh>
    <rPh sb="6" eb="8">
      <t>キキン</t>
    </rPh>
    <phoneticPr fontId="5"/>
  </si>
  <si>
    <t>知恵の交流基金</t>
    <rPh sb="0" eb="2">
      <t>チエ</t>
    </rPh>
    <rPh sb="3" eb="5">
      <t>コウリュウ</t>
    </rPh>
    <rPh sb="5" eb="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</si>
</sst>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6A6C-46A1-BED3-4CC53BCC3D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45118</c:v>
                </c:pt>
                <c:pt idx="1">
                  <c:v>75517</c:v>
                </c:pt>
                <c:pt idx="2">
                  <c:v>84076</c:v>
                </c:pt>
                <c:pt idx="3">
                  <c:v>52473</c:v>
                </c:pt>
                <c:pt idx="4">
                  <c:v>69830</c:v>
                </c:pt>
              </c:numCache>
            </c:numRef>
          </c:val>
          <c:smooth val="0"/>
          <c:extLst>
            <c:ext xmlns:c16="http://schemas.microsoft.com/office/drawing/2014/chart" uri="{C3380CC4-5D6E-409C-BE32-E72D297353CC}">
              <c16:uniqueId val="{00000001-6A6C-46A1-BED3-4CC53BCC3D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3.01</c:v>
                </c:pt>
                <c:pt idx="1">
                  <c:v>4.1900000000000004</c:v>
                </c:pt>
                <c:pt idx="2">
                  <c:v>6.26</c:v>
                </c:pt>
                <c:pt idx="3">
                  <c:v>6.49</c:v>
                </c:pt>
                <c:pt idx="4">
                  <c:v>3.04</c:v>
                </c:pt>
              </c:numCache>
            </c:numRef>
          </c:val>
          <c:extLst>
            <c:ext xmlns:c16="http://schemas.microsoft.com/office/drawing/2014/chart" uri="{C3380CC4-5D6E-409C-BE32-E72D297353CC}">
              <c16:uniqueId val="{00000000-3349-40C6-B6F4-001448A25D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22.88</c:v>
                </c:pt>
                <c:pt idx="1">
                  <c:v>24.26</c:v>
                </c:pt>
                <c:pt idx="2">
                  <c:v>22.17</c:v>
                </c:pt>
                <c:pt idx="3">
                  <c:v>24.41</c:v>
                </c:pt>
                <c:pt idx="4">
                  <c:v>28.35</c:v>
                </c:pt>
              </c:numCache>
            </c:numRef>
          </c:val>
          <c:extLst>
            <c:ext xmlns:c16="http://schemas.microsoft.com/office/drawing/2014/chart" uri="{C3380CC4-5D6E-409C-BE32-E72D297353CC}">
              <c16:uniqueId val="{00000001-3349-40C6-B6F4-001448A25D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1.88</c:v>
                </c:pt>
                <c:pt idx="1">
                  <c:v>2.78</c:v>
                </c:pt>
                <c:pt idx="2">
                  <c:v>0.87</c:v>
                </c:pt>
                <c:pt idx="3">
                  <c:v>3.52</c:v>
                </c:pt>
                <c:pt idx="4">
                  <c:v>-0.22</c:v>
                </c:pt>
              </c:numCache>
            </c:numRef>
          </c:val>
          <c:smooth val="0"/>
          <c:extLst>
            <c:ext xmlns:c16="http://schemas.microsoft.com/office/drawing/2014/chart" uri="{C3380CC4-5D6E-409C-BE32-E72D297353CC}">
              <c16:uniqueId val="{00000002-3349-40C6-B6F4-001448A25D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0.01</c:v>
                </c:pt>
                <c:pt idx="8">
                  <c:v>0</c:v>
                </c:pt>
                <c:pt idx="9">
                  <c:v>0</c:v>
                </c:pt>
              </c:numCache>
            </c:numRef>
          </c:val>
          <c:extLst>
            <c:ext xmlns:c16="http://schemas.microsoft.com/office/drawing/2014/chart" uri="{C3380CC4-5D6E-409C-BE32-E72D297353CC}">
              <c16:uniqueId val="{00000000-CD71-4620-95EC-D128C10780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71-4620-95EC-D128C1078009}"/>
            </c:ext>
          </c:extLst>
        </c:ser>
        <c:ser>
          <c:idx val="2"/>
          <c:order val="2"/>
          <c:tx>
            <c:strRef>
              <c:f>データシート!$A$29</c:f>
              <c:strCache>
                <c:ptCount val="1"/>
                <c:pt idx="0">
                  <c:v>塩尻市国民健康保険楢川診療所事業特別会計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D71-4620-95EC-D128C1078009}"/>
            </c:ext>
          </c:extLst>
        </c:ser>
        <c:ser>
          <c:idx val="3"/>
          <c:order val="3"/>
          <c:tx>
            <c:strRef>
              <c:f>データシート!$A$30</c:f>
              <c:strCache>
                <c:ptCount val="1"/>
                <c:pt idx="0">
                  <c:v>塩尻市国民健康保険事業特別会計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0.18</c:v>
                </c:pt>
                <c:pt idx="2">
                  <c:v>#N/A</c:v>
                </c:pt>
                <c:pt idx="3">
                  <c:v>0.46</c:v>
                </c:pt>
                <c:pt idx="4">
                  <c:v>#N/A</c:v>
                </c:pt>
                <c:pt idx="5">
                  <c:v>0.42</c:v>
                </c:pt>
                <c:pt idx="6">
                  <c:v>#N/A</c:v>
                </c:pt>
                <c:pt idx="7">
                  <c:v>0.44</c:v>
                </c:pt>
                <c:pt idx="8">
                  <c:v>#N/A</c:v>
                </c:pt>
                <c:pt idx="9">
                  <c:v>0.08</c:v>
                </c:pt>
              </c:numCache>
            </c:numRef>
          </c:val>
          <c:extLst>
            <c:ext xmlns:c16="http://schemas.microsoft.com/office/drawing/2014/chart" uri="{C3380CC4-5D6E-409C-BE32-E72D297353CC}">
              <c16:uniqueId val="{00000003-CD71-4620-95EC-D128C1078009}"/>
            </c:ext>
          </c:extLst>
        </c:ser>
        <c:ser>
          <c:idx val="4"/>
          <c:order val="4"/>
          <c:tx>
            <c:strRef>
              <c:f>データシート!$A$31</c:f>
              <c:strCache>
                <c:ptCount val="1"/>
                <c:pt idx="0">
                  <c:v>塩尻市後期高齢者医療事業特別会計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0.13</c:v>
                </c:pt>
                <c:pt idx="2">
                  <c:v>#N/A</c:v>
                </c:pt>
                <c:pt idx="3">
                  <c:v>0.13</c:v>
                </c:pt>
                <c:pt idx="4">
                  <c:v>#N/A</c:v>
                </c:pt>
                <c:pt idx="5">
                  <c:v>0.12</c:v>
                </c:pt>
                <c:pt idx="6">
                  <c:v>#N/A</c:v>
                </c:pt>
                <c:pt idx="7">
                  <c:v>0.13</c:v>
                </c:pt>
                <c:pt idx="8">
                  <c:v>#N/A</c:v>
                </c:pt>
                <c:pt idx="9">
                  <c:v>0.14000000000000001</c:v>
                </c:pt>
              </c:numCache>
            </c:numRef>
          </c:val>
          <c:extLst>
            <c:ext xmlns:c16="http://schemas.microsoft.com/office/drawing/2014/chart" uri="{C3380CC4-5D6E-409C-BE32-E72D297353CC}">
              <c16:uniqueId val="{00000004-CD71-4620-95EC-D128C1078009}"/>
            </c:ext>
          </c:extLst>
        </c:ser>
        <c:ser>
          <c:idx val="5"/>
          <c:order val="5"/>
          <c:tx>
            <c:strRef>
              <c:f>データシート!$A$32</c:f>
              <c:strCache>
                <c:ptCount val="1"/>
                <c:pt idx="0">
                  <c:v>塩尻市農業集落排水事業会計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0.43</c:v>
                </c:pt>
                <c:pt idx="2">
                  <c:v>#N/A</c:v>
                </c:pt>
                <c:pt idx="3">
                  <c:v>0.59</c:v>
                </c:pt>
                <c:pt idx="4">
                  <c:v>#N/A</c:v>
                </c:pt>
                <c:pt idx="5">
                  <c:v>0.59</c:v>
                </c:pt>
                <c:pt idx="6">
                  <c:v>#N/A</c:v>
                </c:pt>
                <c:pt idx="7">
                  <c:v>0.53</c:v>
                </c:pt>
                <c:pt idx="8">
                  <c:v>#N/A</c:v>
                </c:pt>
                <c:pt idx="9">
                  <c:v>0.5</c:v>
                </c:pt>
              </c:numCache>
            </c:numRef>
          </c:val>
          <c:extLst>
            <c:ext xmlns:c16="http://schemas.microsoft.com/office/drawing/2014/chart" uri="{C3380CC4-5D6E-409C-BE32-E72D297353CC}">
              <c16:uniqueId val="{00000005-CD71-4620-95EC-D128C1078009}"/>
            </c:ext>
          </c:extLst>
        </c:ser>
        <c:ser>
          <c:idx val="6"/>
          <c:order val="6"/>
          <c:tx>
            <c:strRef>
              <c:f>データシート!$A$33</c:f>
              <c:strCache>
                <c:ptCount val="1"/>
                <c:pt idx="0">
                  <c:v>塩尻市介護保険事業特別会計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0.52</c:v>
                </c:pt>
                <c:pt idx="2">
                  <c:v>#N/A</c:v>
                </c:pt>
                <c:pt idx="3">
                  <c:v>0.47</c:v>
                </c:pt>
                <c:pt idx="4">
                  <c:v>#N/A</c:v>
                </c:pt>
                <c:pt idx="5">
                  <c:v>0.62</c:v>
                </c:pt>
                <c:pt idx="6">
                  <c:v>#N/A</c:v>
                </c:pt>
                <c:pt idx="7">
                  <c:v>0.79</c:v>
                </c:pt>
                <c:pt idx="8">
                  <c:v>#N/A</c:v>
                </c:pt>
                <c:pt idx="9">
                  <c:v>1.07</c:v>
                </c:pt>
              </c:numCache>
            </c:numRef>
          </c:val>
          <c:extLst>
            <c:ext xmlns:c16="http://schemas.microsoft.com/office/drawing/2014/chart" uri="{C3380CC4-5D6E-409C-BE32-E72D297353CC}">
              <c16:uniqueId val="{00000006-CD71-4620-95EC-D128C107800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c:v>
                </c:pt>
                <c:pt idx="2">
                  <c:v>#N/A</c:v>
                </c:pt>
                <c:pt idx="3">
                  <c:v>4.17</c:v>
                </c:pt>
                <c:pt idx="4">
                  <c:v>#N/A</c:v>
                </c:pt>
                <c:pt idx="5">
                  <c:v>6.24</c:v>
                </c:pt>
                <c:pt idx="6">
                  <c:v>#N/A</c:v>
                </c:pt>
                <c:pt idx="7">
                  <c:v>6.48</c:v>
                </c:pt>
                <c:pt idx="8">
                  <c:v>#N/A</c:v>
                </c:pt>
                <c:pt idx="9">
                  <c:v>3.03</c:v>
                </c:pt>
              </c:numCache>
            </c:numRef>
          </c:val>
          <c:extLst>
            <c:ext xmlns:c16="http://schemas.microsoft.com/office/drawing/2014/chart" uri="{C3380CC4-5D6E-409C-BE32-E72D297353CC}">
              <c16:uniqueId val="{00000007-CD71-4620-95EC-D128C1078009}"/>
            </c:ext>
          </c:extLst>
        </c:ser>
        <c:ser>
          <c:idx val="8"/>
          <c:order val="8"/>
          <c:tx>
            <c:strRef>
              <c:f>データシート!$A$35</c:f>
              <c:strCache>
                <c:ptCount val="1"/>
                <c:pt idx="0">
                  <c:v>塩尻市下水道事業会計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3.41</c:v>
                </c:pt>
                <c:pt idx="2">
                  <c:v>#N/A</c:v>
                </c:pt>
                <c:pt idx="3">
                  <c:v>3.13</c:v>
                </c:pt>
                <c:pt idx="4">
                  <c:v>#N/A</c:v>
                </c:pt>
                <c:pt idx="5">
                  <c:v>2.72</c:v>
                </c:pt>
                <c:pt idx="6">
                  <c:v>#N/A</c:v>
                </c:pt>
                <c:pt idx="7">
                  <c:v>3.21</c:v>
                </c:pt>
                <c:pt idx="8">
                  <c:v>#N/A</c:v>
                </c:pt>
                <c:pt idx="9">
                  <c:v>3.46</c:v>
                </c:pt>
              </c:numCache>
            </c:numRef>
          </c:val>
          <c:extLst>
            <c:ext xmlns:c16="http://schemas.microsoft.com/office/drawing/2014/chart" uri="{C3380CC4-5D6E-409C-BE32-E72D297353CC}">
              <c16:uniqueId val="{00000008-CD71-4620-95EC-D128C1078009}"/>
            </c:ext>
          </c:extLst>
        </c:ser>
        <c:ser>
          <c:idx val="9"/>
          <c:order val="9"/>
          <c:tx>
            <c:strRef>
              <c:f>データシート!$A$36</c:f>
              <c:strCache>
                <c:ptCount val="1"/>
                <c:pt idx="0">
                  <c:v>塩尻市水道事業会計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5.09</c:v>
                </c:pt>
                <c:pt idx="2">
                  <c:v>#N/A</c:v>
                </c:pt>
                <c:pt idx="3">
                  <c:v>6.29</c:v>
                </c:pt>
                <c:pt idx="4">
                  <c:v>#N/A</c:v>
                </c:pt>
                <c:pt idx="5">
                  <c:v>7.35</c:v>
                </c:pt>
                <c:pt idx="6">
                  <c:v>#N/A</c:v>
                </c:pt>
                <c:pt idx="7">
                  <c:v>8.3800000000000008</c:v>
                </c:pt>
                <c:pt idx="8">
                  <c:v>#N/A</c:v>
                </c:pt>
                <c:pt idx="9">
                  <c:v>9.4600000000000009</c:v>
                </c:pt>
              </c:numCache>
            </c:numRef>
          </c:val>
          <c:extLst>
            <c:ext xmlns:c16="http://schemas.microsoft.com/office/drawing/2014/chart" uri="{C3380CC4-5D6E-409C-BE32-E72D297353CC}">
              <c16:uniqueId val="{00000009-CD71-4620-95EC-D128C10780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3363</c:v>
                </c:pt>
                <c:pt idx="5">
                  <c:v>3312</c:v>
                </c:pt>
                <c:pt idx="8">
                  <c:v>3182</c:v>
                </c:pt>
                <c:pt idx="11">
                  <c:v>3105</c:v>
                </c:pt>
                <c:pt idx="14">
                  <c:v>3087</c:v>
                </c:pt>
              </c:numCache>
            </c:numRef>
          </c:val>
          <c:extLst>
            <c:ext xmlns:c16="http://schemas.microsoft.com/office/drawing/2014/chart" uri="{C3380CC4-5D6E-409C-BE32-E72D297353CC}">
              <c16:uniqueId val="{00000000-40D3-4B83-9634-DE115D25B49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40D3-4B83-9634-DE115D25B49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49</c:v>
                </c:pt>
                <c:pt idx="3">
                  <c:v>44</c:v>
                </c:pt>
                <c:pt idx="6">
                  <c:v>40</c:v>
                </c:pt>
                <c:pt idx="9">
                  <c:v>36</c:v>
                </c:pt>
                <c:pt idx="12">
                  <c:v>30</c:v>
                </c:pt>
              </c:numCache>
            </c:numRef>
          </c:val>
          <c:extLst>
            <c:ext xmlns:c16="http://schemas.microsoft.com/office/drawing/2014/chart" uri="{C3380CC4-5D6E-409C-BE32-E72D297353CC}">
              <c16:uniqueId val="{00000002-40D3-4B83-9634-DE115D25B49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151</c:v>
                </c:pt>
                <c:pt idx="3">
                  <c:v>123</c:v>
                </c:pt>
                <c:pt idx="6">
                  <c:v>100</c:v>
                </c:pt>
                <c:pt idx="9">
                  <c:v>66</c:v>
                </c:pt>
                <c:pt idx="12">
                  <c:v>72</c:v>
                </c:pt>
              </c:numCache>
            </c:numRef>
          </c:val>
          <c:extLst>
            <c:ext xmlns:c16="http://schemas.microsoft.com/office/drawing/2014/chart" uri="{C3380CC4-5D6E-409C-BE32-E72D297353CC}">
              <c16:uniqueId val="{00000003-40D3-4B83-9634-DE115D25B49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1088</c:v>
                </c:pt>
                <c:pt idx="3">
                  <c:v>1077</c:v>
                </c:pt>
                <c:pt idx="6">
                  <c:v>1077</c:v>
                </c:pt>
                <c:pt idx="9">
                  <c:v>1075</c:v>
                </c:pt>
                <c:pt idx="12">
                  <c:v>1079</c:v>
                </c:pt>
              </c:numCache>
            </c:numRef>
          </c:val>
          <c:extLst>
            <c:ext xmlns:c16="http://schemas.microsoft.com/office/drawing/2014/chart" uri="{C3380CC4-5D6E-409C-BE32-E72D297353CC}">
              <c16:uniqueId val="{00000004-40D3-4B83-9634-DE115D25B49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D3-4B83-9634-DE115D25B49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D3-4B83-9634-DE115D25B49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2917</c:v>
                </c:pt>
                <c:pt idx="3">
                  <c:v>2900</c:v>
                </c:pt>
                <c:pt idx="6">
                  <c:v>2971</c:v>
                </c:pt>
                <c:pt idx="9">
                  <c:v>2966</c:v>
                </c:pt>
                <c:pt idx="12">
                  <c:v>2968</c:v>
                </c:pt>
              </c:numCache>
            </c:numRef>
          </c:val>
          <c:extLst>
            <c:ext xmlns:c16="http://schemas.microsoft.com/office/drawing/2014/chart" uri="{C3380CC4-5D6E-409C-BE32-E72D297353CC}">
              <c16:uniqueId val="{00000007-40D3-4B83-9634-DE115D25B49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842</c:v>
                </c:pt>
                <c:pt idx="2">
                  <c:v>#N/A</c:v>
                </c:pt>
                <c:pt idx="3">
                  <c:v>#N/A</c:v>
                </c:pt>
                <c:pt idx="4">
                  <c:v>832</c:v>
                </c:pt>
                <c:pt idx="5">
                  <c:v>#N/A</c:v>
                </c:pt>
                <c:pt idx="6">
                  <c:v>#N/A</c:v>
                </c:pt>
                <c:pt idx="7">
                  <c:v>1007</c:v>
                </c:pt>
                <c:pt idx="8">
                  <c:v>#N/A</c:v>
                </c:pt>
                <c:pt idx="9">
                  <c:v>#N/A</c:v>
                </c:pt>
                <c:pt idx="10">
                  <c:v>1038</c:v>
                </c:pt>
                <c:pt idx="11">
                  <c:v>#N/A</c:v>
                </c:pt>
                <c:pt idx="12">
                  <c:v>#N/A</c:v>
                </c:pt>
                <c:pt idx="13">
                  <c:v>1062</c:v>
                </c:pt>
                <c:pt idx="14">
                  <c:v>#N/A</c:v>
                </c:pt>
              </c:numCache>
            </c:numRef>
          </c:val>
          <c:smooth val="0"/>
          <c:extLst>
            <c:ext xmlns:c16="http://schemas.microsoft.com/office/drawing/2014/chart" uri="{C3380CC4-5D6E-409C-BE32-E72D297353CC}">
              <c16:uniqueId val="{00000008-40D3-4B83-9634-DE115D25B49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30498</c:v>
                </c:pt>
                <c:pt idx="5">
                  <c:v>30313</c:v>
                </c:pt>
                <c:pt idx="8">
                  <c:v>30810</c:v>
                </c:pt>
                <c:pt idx="11">
                  <c:v>30066</c:v>
                </c:pt>
                <c:pt idx="14">
                  <c:v>29041</c:v>
                </c:pt>
              </c:numCache>
            </c:numRef>
          </c:val>
          <c:extLst>
            <c:ext xmlns:c16="http://schemas.microsoft.com/office/drawing/2014/chart" uri="{C3380CC4-5D6E-409C-BE32-E72D297353CC}">
              <c16:uniqueId val="{00000000-0ECD-43E0-A039-2DE3836F4A4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3282</c:v>
                </c:pt>
                <c:pt idx="5">
                  <c:v>3363</c:v>
                </c:pt>
                <c:pt idx="8">
                  <c:v>3266</c:v>
                </c:pt>
                <c:pt idx="11">
                  <c:v>3439</c:v>
                </c:pt>
                <c:pt idx="14">
                  <c:v>4305</c:v>
                </c:pt>
              </c:numCache>
            </c:numRef>
          </c:val>
          <c:extLst>
            <c:ext xmlns:c16="http://schemas.microsoft.com/office/drawing/2014/chart" uri="{C3380CC4-5D6E-409C-BE32-E72D297353CC}">
              <c16:uniqueId val="{00000001-0ECD-43E0-A039-2DE3836F4A4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6301</c:v>
                </c:pt>
                <c:pt idx="5">
                  <c:v>6524</c:v>
                </c:pt>
                <c:pt idx="8">
                  <c:v>6355</c:v>
                </c:pt>
                <c:pt idx="11">
                  <c:v>7459</c:v>
                </c:pt>
                <c:pt idx="14">
                  <c:v>8074</c:v>
                </c:pt>
              </c:numCache>
            </c:numRef>
          </c:val>
          <c:extLst>
            <c:ext xmlns:c16="http://schemas.microsoft.com/office/drawing/2014/chart" uri="{C3380CC4-5D6E-409C-BE32-E72D297353CC}">
              <c16:uniqueId val="{00000002-0ECD-43E0-A039-2DE3836F4A4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CD-43E0-A039-2DE3836F4A4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CD-43E0-A039-2DE3836F4A4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176</c:v>
                </c:pt>
                <c:pt idx="3">
                  <c:v>172</c:v>
                </c:pt>
                <c:pt idx="6">
                  <c:v>144</c:v>
                </c:pt>
                <c:pt idx="9">
                  <c:v>120</c:v>
                </c:pt>
                <c:pt idx="12">
                  <c:v>96</c:v>
                </c:pt>
              </c:numCache>
            </c:numRef>
          </c:val>
          <c:extLst>
            <c:ext xmlns:c16="http://schemas.microsoft.com/office/drawing/2014/chart" uri="{C3380CC4-5D6E-409C-BE32-E72D297353CC}">
              <c16:uniqueId val="{00000005-0ECD-43E0-A039-2DE3836F4A4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3442</c:v>
                </c:pt>
                <c:pt idx="3">
                  <c:v>3444</c:v>
                </c:pt>
                <c:pt idx="6">
                  <c:v>3402</c:v>
                </c:pt>
                <c:pt idx="9">
                  <c:v>3394</c:v>
                </c:pt>
                <c:pt idx="12">
                  <c:v>3303</c:v>
                </c:pt>
              </c:numCache>
            </c:numRef>
          </c:val>
          <c:extLst>
            <c:ext xmlns:c16="http://schemas.microsoft.com/office/drawing/2014/chart" uri="{C3380CC4-5D6E-409C-BE32-E72D297353CC}">
              <c16:uniqueId val="{00000006-0ECD-43E0-A039-2DE3836F4A4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590</c:v>
                </c:pt>
                <c:pt idx="3">
                  <c:v>522</c:v>
                </c:pt>
                <c:pt idx="6">
                  <c:v>466</c:v>
                </c:pt>
                <c:pt idx="9">
                  <c:v>411</c:v>
                </c:pt>
                <c:pt idx="12">
                  <c:v>361</c:v>
                </c:pt>
              </c:numCache>
            </c:numRef>
          </c:val>
          <c:extLst>
            <c:ext xmlns:c16="http://schemas.microsoft.com/office/drawing/2014/chart" uri="{C3380CC4-5D6E-409C-BE32-E72D297353CC}">
              <c16:uniqueId val="{00000007-0ECD-43E0-A039-2DE3836F4A4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12805</c:v>
                </c:pt>
                <c:pt idx="3">
                  <c:v>11896</c:v>
                </c:pt>
                <c:pt idx="6">
                  <c:v>11050</c:v>
                </c:pt>
                <c:pt idx="9">
                  <c:v>10568</c:v>
                </c:pt>
                <c:pt idx="12">
                  <c:v>9459</c:v>
                </c:pt>
              </c:numCache>
            </c:numRef>
          </c:val>
          <c:extLst>
            <c:ext xmlns:c16="http://schemas.microsoft.com/office/drawing/2014/chart" uri="{C3380CC4-5D6E-409C-BE32-E72D297353CC}">
              <c16:uniqueId val="{00000008-0ECD-43E0-A039-2DE3836F4A4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407</c:v>
                </c:pt>
                <c:pt idx="3">
                  <c:v>366</c:v>
                </c:pt>
                <c:pt idx="6">
                  <c:v>329</c:v>
                </c:pt>
                <c:pt idx="9">
                  <c:v>294</c:v>
                </c:pt>
                <c:pt idx="12">
                  <c:v>265</c:v>
                </c:pt>
              </c:numCache>
            </c:numRef>
          </c:val>
          <c:extLst>
            <c:ext xmlns:c16="http://schemas.microsoft.com/office/drawing/2014/chart" uri="{C3380CC4-5D6E-409C-BE32-E72D297353CC}">
              <c16:uniqueId val="{00000009-0ECD-43E0-A039-2DE3836F4A4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26396</c:v>
                </c:pt>
                <c:pt idx="3">
                  <c:v>27430</c:v>
                </c:pt>
                <c:pt idx="6">
                  <c:v>28725</c:v>
                </c:pt>
                <c:pt idx="9">
                  <c:v>28894</c:v>
                </c:pt>
                <c:pt idx="12">
                  <c:v>28578</c:v>
                </c:pt>
              </c:numCache>
            </c:numRef>
          </c:val>
          <c:extLst>
            <c:ext xmlns:c16="http://schemas.microsoft.com/office/drawing/2014/chart" uri="{C3380CC4-5D6E-409C-BE32-E72D297353CC}">
              <c16:uniqueId val="{0000000A-0ECD-43E0-A039-2DE3836F4A4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3736</c:v>
                </c:pt>
                <c:pt idx="2">
                  <c:v>#N/A</c:v>
                </c:pt>
                <c:pt idx="3">
                  <c:v>#N/A</c:v>
                </c:pt>
                <c:pt idx="4">
                  <c:v>3630</c:v>
                </c:pt>
                <c:pt idx="5">
                  <c:v>#N/A</c:v>
                </c:pt>
                <c:pt idx="6">
                  <c:v>#N/A</c:v>
                </c:pt>
                <c:pt idx="7">
                  <c:v>3686</c:v>
                </c:pt>
                <c:pt idx="8">
                  <c:v>#N/A</c:v>
                </c:pt>
                <c:pt idx="9">
                  <c:v>#N/A</c:v>
                </c:pt>
                <c:pt idx="10">
                  <c:v>2717</c:v>
                </c:pt>
                <c:pt idx="11">
                  <c:v>#N/A</c:v>
                </c:pt>
                <c:pt idx="12">
                  <c:v>#N/A</c:v>
                </c:pt>
                <c:pt idx="13">
                  <c:v>643</c:v>
                </c:pt>
                <c:pt idx="14">
                  <c:v>#N/A</c:v>
                </c:pt>
              </c:numCache>
            </c:numRef>
          </c:val>
          <c:smooth val="0"/>
          <c:extLst>
            <c:ext xmlns:c16="http://schemas.microsoft.com/office/drawing/2014/chart" uri="{C3380CC4-5D6E-409C-BE32-E72D297353CC}">
              <c16:uniqueId val="{0000000B-0ECD-43E0-A039-2DE3836F4A4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3892</c:v>
                </c:pt>
                <c:pt idx="1">
                  <c:v>4448</c:v>
                </c:pt>
                <c:pt idx="2">
                  <c:v>5051</c:v>
                </c:pt>
              </c:numCache>
            </c:numRef>
          </c:val>
          <c:extLst>
            <c:ext xmlns:c16="http://schemas.microsoft.com/office/drawing/2014/chart" uri="{C3380CC4-5D6E-409C-BE32-E72D297353CC}">
              <c16:uniqueId val="{00000000-17FB-4277-8BEC-098E4FFC8E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230</c:v>
                </c:pt>
                <c:pt idx="1">
                  <c:v>570</c:v>
                </c:pt>
                <c:pt idx="2">
                  <c:v>571</c:v>
                </c:pt>
              </c:numCache>
            </c:numRef>
          </c:val>
          <c:extLst>
            <c:ext xmlns:c16="http://schemas.microsoft.com/office/drawing/2014/chart" uri="{C3380CC4-5D6E-409C-BE32-E72D297353CC}">
              <c16:uniqueId val="{00000001-17FB-4277-8BEC-098E4FFC8E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2842</c:v>
                </c:pt>
                <c:pt idx="1">
                  <c:v>3102</c:v>
                </c:pt>
                <c:pt idx="2">
                  <c:v>3130</c:v>
                </c:pt>
              </c:numCache>
            </c:numRef>
          </c:val>
          <c:extLst>
            <c:ext xmlns:c16="http://schemas.microsoft.com/office/drawing/2014/chart" uri="{C3380CC4-5D6E-409C-BE32-E72D297353CC}">
              <c16:uniqueId val="{00000002-17FB-4277-8BEC-098E4FFC8E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普通交付税算入公債費等が算入終了などに伴い減少したことから、実質公債費比率の分子は前年度に比べ２４百万円増加し、１，０６２百万円となった。</a:t>
          </a:r>
        </a:p>
        <a:p>
          <a:r>
            <a:rPr kumimoji="1" lang="ja-JP" altLang="en-US" sz="1400">
              <a:latin typeface="ＭＳ ゴシック" pitchFamily="49" charset="-128"/>
              <a:ea typeface="ＭＳ ゴシック" pitchFamily="49" charset="-128"/>
            </a:rPr>
            <a:t>　今後は、公共施設の長寿命化改修などにより元利償還金の増加が見込まれることから、臨時財政対策債を除く地方債残高に目標値を設定し、公債費の抑制を図る。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公営企業債等繰入見込額の減少などにより将来負担額が減少したことに加え、充当可能基金の増加などにより充当可能財源等が増加したことから、将来負担比率の分子は前年度に比べ２</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０７４百万円減少し、６４３百万円となった。</a:t>
          </a:r>
        </a:p>
        <a:p>
          <a:r>
            <a:rPr kumimoji="1" lang="ja-JP" altLang="en-US" sz="1400">
              <a:latin typeface="ＭＳ ゴシック" pitchFamily="49" charset="-128"/>
              <a:ea typeface="ＭＳ ゴシック" pitchFamily="49" charset="-128"/>
            </a:rPr>
            <a:t>　今後も、臨時財政対策債を除く地方債残高に目標値を設定し、公債費の抑制を図る。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長野県塩尻市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財政調整基金残高が６０３百万円増加したことに加え、基金運用益などによりその他特定目的基金についても増加したことから、基金全体では、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７５１百万円となった。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本市が財政規律としている財政調整基金残高３０億円を堅持するため、財政計画に基づいた健全な財政運営を図る。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合併振興基金などの特定目的基金については、基金造成の目的を達成するため、引き続き計画的な運用や取り崩しに努める。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・合併振興基金：合併後の地域振興施策の推進を図るために要する費用の財源に充てる。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・未来につなぐ医療確保基金：産科医療に従事する医師の確保その他の地域医療の充実を図るために要する費用の財源に充てる。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・教育文化施設整備基金：教育文化施設の充実を図るため、その整備拡充及び改善に要する費用の財源に充てる。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・森林環境保全基金：森林の保全及び森林の有する公益的機能の維持増進を図るために要する費用の財源に充てる。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・知恵の交流基金：市民交流センターの施設、設備等の充実及び当該施設が目指す知恵の交流を通じた人づくりの推進を図るために要する費用の財源に充てる。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・合併振興基金：基金運用益の積み立てにより微増した。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・未来につなぐ医療確保基金：医学生への奨学資金貸与事業に充当するため、取り崩しを行い減額となった。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百万円の積立を行ったことにより増額となった。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・合併振興基金：新市建設計画に位置付けられたソフト事業に充当するため、計画的な取り崩しを予定している。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・未来につなぐ医療確保基金：医学生への奨学資金貸与事業に充当するため、計画的な取り崩しを予定している。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・教育文化施設整備基金：学校の大規模改修などに向け、運用益を積み立て残高確保を図る。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・森林環境保全基金及び知恵の交流基金：過去に受けたふるさと寄付金分については、寄付者の意向に沿った事業に充当するため、計画的な取り崩しを予定している。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・取崩しを行わず、前年度決算剰余金の積立や運用による利子積立を加えたため増加した。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には人口減少などにより市税や地方交付税など一般財源の確保が難しくなるとともに、高齢人口の増加や金利上昇などにより義務的経費が増加傾向で推移することが見込まれることから、将来にわたり持続可能な財政運営を行うため、標準財政規模の２割程度（３０億円）確保を財政規律とし、計画的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基金運用益の積み立てにより微増した。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臨時財政対策債の償還に充当するため、計画的な取り崩しを予定している。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66,118
64,767
289.98
34,862,534
34,160,656
540,905
17,814,732
28,578,499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財政力指数は、前年度を下回り０．６３となった。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依然として類似団体内平均を下回っているが、全国平均及び長野県平均よりは高い水準で推移している。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今後は、高齢人口の増加などに伴い社会保障費が増加傾向で推移することに加え、人口減少などに伴い市税などの自主財源が減少傾向で推移する厳しい財政状況が見込まれることから、引き続き行政改革や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推進による生産性向上を図ることで、持続可能な財政運営を堅持する。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経常収支比率は、前年度から３．５ポイント増加して９０．６％となった。</a:t>
          </a:r>
        </a:p>
        <a:p>
          <a:r>
            <a:rPr kumimoji="1" lang="ja-JP" altLang="en-US" sz="1300">
              <a:latin typeface="ＭＳ Ｐゴシック" panose="020B0600070205080204" pitchFamily="50" charset="-128"/>
              <a:ea typeface="ＭＳ Ｐゴシック" panose="020B0600070205080204" pitchFamily="50" charset="-128"/>
            </a:rPr>
            <a:t>　これは、電力使用料等の需用費の増加、物価高騰の影響による一部事務組合の負担金の増加、障害者福祉サービス等の扶助費が増加したことによるものである。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今後も義務的経費や物件費などの増加が見込まれることから、行政評価による事務事業の見直しなどにより、経常経費の抑制を図る。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161607</xdr:rowOff>
    </xdr:from>
    <xdr:to>
      <xdr:col>23</xdr:col>
      <xdr:colOff>133350</xdr:colOff>
      <xdr:row>63</xdr:row>
      <xdr:rowOff>29845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20057"/>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161607</xdr:rowOff>
    </xdr:from>
    <xdr:to>
      <xdr:col>19</xdr:col>
      <xdr:colOff>133350</xdr:colOff>
      <xdr:row>62</xdr:row>
      <xdr:rowOff>153035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20057"/>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153035</xdr:rowOff>
    </xdr:from>
    <xdr:to>
      <xdr:col>15</xdr:col>
      <xdr:colOff>82550</xdr:colOff>
      <xdr:row>62</xdr:row>
      <xdr:rowOff>153035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82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134938</xdr:rowOff>
    </xdr:from>
    <xdr:to>
      <xdr:col>11</xdr:col>
      <xdr:colOff>31750</xdr:colOff>
      <xdr:row>62</xdr:row>
      <xdr:rowOff>153035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6483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167022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110807</xdr:rowOff>
    </xdr:from>
    <xdr:to>
      <xdr:col>19</xdr:col>
      <xdr:colOff>184150</xdr:colOff>
      <xdr:row>62</xdr:row>
      <xdr:rowOff>40957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51134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102235</xdr:rowOff>
    </xdr:from>
    <xdr:to>
      <xdr:col>15</xdr:col>
      <xdr:colOff>133350</xdr:colOff>
      <xdr:row>63</xdr:row>
      <xdr:rowOff>32385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42562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102235</xdr:rowOff>
    </xdr:from>
    <xdr:to>
      <xdr:col>11</xdr:col>
      <xdr:colOff>82550</xdr:colOff>
      <xdr:row>63</xdr:row>
      <xdr:rowOff>32385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[156,508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人口１人当たり人件費・物件費等決算額は、前年度から４，８１８円増加し、１５６，５０８円となった。</a:t>
          </a:r>
        </a:p>
        <a:p>
          <a:r>
            <a:rPr kumimoji="1" lang="ja-JP" altLang="en-US" sz="1300">
              <a:latin typeface="ＭＳ Ｐゴシック" panose="020B0600070205080204" pitchFamily="50" charset="-128"/>
              <a:ea typeface="ＭＳ Ｐゴシック" panose="020B0600070205080204" pitchFamily="50" charset="-128"/>
            </a:rPr>
            <a:t>　これは、物価高騰による電力使用料等の需用費の増加や道路台帳の電子化による委託料の増加によるものである。</a:t>
          </a:r>
        </a:p>
        <a:p>
          <a:r>
            <a:rPr kumimoji="1" lang="ja-JP" altLang="en-US" sz="1300">
              <a:latin typeface="ＭＳ Ｐゴシック" panose="020B0600070205080204" pitchFamily="50" charset="-128"/>
              <a:ea typeface="ＭＳ Ｐゴシック" panose="020B0600070205080204" pitchFamily="50" charset="-128"/>
            </a:rPr>
            <a:t>　本市では、以前から他団体に比べ高い水準で推移していることから、今後、</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の推進などで生産性を向上させることにより、人件費・物件費などの行政コストの抑制・削減を図る。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157527</xdr:rowOff>
    </xdr:from>
    <xdr:to>
      <xdr:col>23</xdr:col>
      <xdr:colOff>133350</xdr:colOff>
      <xdr:row>83</xdr:row>
      <xdr:rowOff>24829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16427"/>
          <a:ext cx="838200" cy="3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97451</xdr:rowOff>
    </xdr:from>
    <xdr:to>
      <xdr:col>19</xdr:col>
      <xdr:colOff>133350</xdr:colOff>
      <xdr:row>82</xdr:row>
      <xdr:rowOff>157527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56351"/>
          <a:ext cx="889000" cy="6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87116</xdr:rowOff>
    </xdr:from>
    <xdr:to>
      <xdr:col>15</xdr:col>
      <xdr:colOff>82550</xdr:colOff>
      <xdr:row>82</xdr:row>
      <xdr:rowOff>97451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46016"/>
          <a:ext cx="889000" cy="1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64360</xdr:rowOff>
    </xdr:from>
    <xdr:to>
      <xdr:col>11</xdr:col>
      <xdr:colOff>31750</xdr:colOff>
      <xdr:row>82</xdr:row>
      <xdr:rowOff>87116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23260"/>
          <a:ext cx="889000" cy="2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145479</xdr:rowOff>
    </xdr:from>
    <xdr:to>
      <xdr:col>23</xdr:col>
      <xdr:colOff>184150</xdr:colOff>
      <xdr:row>83</xdr:row>
      <xdr:rowOff>75629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117556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7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106727</xdr:rowOff>
    </xdr:from>
    <xdr:to>
      <xdr:col>19</xdr:col>
      <xdr:colOff>184150</xdr:colOff>
      <xdr:row>83</xdr:row>
      <xdr:rowOff>36877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6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21654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52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46651</xdr:rowOff>
    </xdr:from>
    <xdr:to>
      <xdr:col>15</xdr:col>
      <xdr:colOff>133350</xdr:colOff>
      <xdr:row>82</xdr:row>
      <xdr:rowOff>148251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133028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9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36316</xdr:rowOff>
    </xdr:from>
    <xdr:to>
      <xdr:col>11</xdr:col>
      <xdr:colOff>82550</xdr:colOff>
      <xdr:row>82</xdr:row>
      <xdr:rowOff>137916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9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122693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8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13560</xdr:rowOff>
    </xdr:from>
    <xdr:to>
      <xdr:col>7</xdr:col>
      <xdr:colOff>31750</xdr:colOff>
      <xdr:row>82</xdr:row>
      <xdr:rowOff>115160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99937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ラスパイレス指数は、前年度から０．３ポイント増加の９８．６となった。</a:t>
          </a:r>
        </a:p>
        <a:p>
          <a:r>
            <a:rPr kumimoji="1" lang="ja-JP" altLang="en-US" sz="1300">
              <a:latin typeface="ＭＳ Ｐゴシック" panose="020B0600070205080204" pitchFamily="50" charset="-128"/>
              <a:ea typeface="ＭＳ Ｐゴシック" panose="020B0600070205080204" pitchFamily="50" charset="-128"/>
            </a:rPr>
            <a:t>　類似団体内平均を上回っているものの全国市平均を下回っていることから、今後も適正な給与水準の維持に努める。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136071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2906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84364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67129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118836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256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人口１，０００人当たり職員数は、前年度から０．１人減少して７．４７人となった。</a:t>
          </a:r>
        </a:p>
        <a:p>
          <a:r>
            <a:rPr kumimoji="1" lang="ja-JP" altLang="en-US" sz="1300">
              <a:latin typeface="ＭＳ Ｐゴシック" panose="020B0600070205080204" pitchFamily="50" charset="-128"/>
              <a:ea typeface="ＭＳ Ｐゴシック" panose="020B0600070205080204" pitchFamily="50" charset="-128"/>
            </a:rPr>
            <a:t>　全国平均及び長野県平均は下回っているため、今後も計画的な定員管理などにより、更なる適正化を図る。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58526</xdr:rowOff>
    </xdr:from>
    <xdr:to>
      <xdr:col>81</xdr:col>
      <xdr:colOff>44450</xdr:colOff>
      <xdr:row>62</xdr:row>
      <xdr:rowOff>78634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68842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68580</xdr:rowOff>
    </xdr:from>
    <xdr:to>
      <xdr:col>77</xdr:col>
      <xdr:colOff>44450</xdr:colOff>
      <xdr:row>62</xdr:row>
      <xdr:rowOff>78634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9848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68580</xdr:rowOff>
    </xdr:from>
    <xdr:to>
      <xdr:col>72</xdr:col>
      <xdr:colOff>203200</xdr:colOff>
      <xdr:row>62</xdr:row>
      <xdr:rowOff>110807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698480"/>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96731</xdr:rowOff>
    </xdr:from>
    <xdr:to>
      <xdr:col>68</xdr:col>
      <xdr:colOff>152400</xdr:colOff>
      <xdr:row>62</xdr:row>
      <xdr:rowOff>110807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2663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24253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8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27834</xdr:rowOff>
    </xdr:from>
    <xdr:to>
      <xdr:col>77</xdr:col>
      <xdr:colOff>95250</xdr:colOff>
      <xdr:row>62</xdr:row>
      <xdr:rowOff>129434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114211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74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17780</xdr:rowOff>
    </xdr:from>
    <xdr:to>
      <xdr:col>73</xdr:col>
      <xdr:colOff>44450</xdr:colOff>
      <xdr:row>62</xdr:row>
      <xdr:rowOff>119380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104157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60007</xdr:rowOff>
    </xdr:from>
    <xdr:to>
      <xdr:col>68</xdr:col>
      <xdr:colOff>203200</xdr:colOff>
      <xdr:row>62</xdr:row>
      <xdr:rowOff>161607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146384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45931</xdr:rowOff>
    </xdr:from>
    <xdr:to>
      <xdr:col>64</xdr:col>
      <xdr:colOff>152400</xdr:colOff>
      <xdr:row>62</xdr:row>
      <xdr:rowOff>147531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132308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実質公債費比率は、前年度から０．４ポイント増加して６．８％となった。</a:t>
          </a:r>
        </a:p>
        <a:p>
          <a:r>
            <a:rPr kumimoji="1" lang="ja-JP" altLang="en-US" sz="1300">
              <a:latin typeface="ＭＳ Ｐゴシック" panose="020B0600070205080204" pitchFamily="50" charset="-128"/>
              <a:ea typeface="ＭＳ Ｐゴシック" panose="020B0600070205080204" pitchFamily="50" charset="-128"/>
            </a:rPr>
            <a:t>　これは標準財政規模となる臨時財政対策債発行可能額が減少したことによるものである。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本市では、普通建設事業費の財源に占める地方債の割合が年々高まっていることから、臨時財政対策債を除く地方債残高に目標値を設定するとともに、交付税算入率の高い地方債の活用などにより、実質公債費比率の抑制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59436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87882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1524</xdr:rowOff>
    </xdr:from>
    <xdr:to>
      <xdr:col>77</xdr:col>
      <xdr:colOff>44450</xdr:colOff>
      <xdr:row>40</xdr:row>
      <xdr:rowOff>20828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85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1524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8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1524</xdr:rowOff>
    </xdr:from>
    <xdr:to>
      <xdr:col>68</xdr:col>
      <xdr:colOff>152400</xdr:colOff>
      <xdr:row>40</xdr:row>
      <xdr:rowOff>49784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8595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152163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8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122174</xdr:rowOff>
    </xdr:from>
    <xdr:to>
      <xdr:col>73</xdr:col>
      <xdr:colOff>44450</xdr:colOff>
      <xdr:row>40</xdr:row>
      <xdr:rowOff>52324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62501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122174</xdr:rowOff>
    </xdr:from>
    <xdr:to>
      <xdr:col>68</xdr:col>
      <xdr:colOff>203200</xdr:colOff>
      <xdr:row>40</xdr:row>
      <xdr:rowOff>52324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62501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将来負担比率は、前年度から１３．２ポイント減少して、４．２％となった。</a:t>
          </a:r>
        </a:p>
        <a:p>
          <a:r>
            <a:rPr kumimoji="1" lang="ja-JP" altLang="en-US" sz="1300">
              <a:latin typeface="ＭＳ Ｐゴシック" panose="020B0600070205080204" pitchFamily="50" charset="-128"/>
              <a:ea typeface="ＭＳ Ｐゴシック" panose="020B0600070205080204" pitchFamily="50" charset="-128"/>
            </a:rPr>
            <a:t>　これは、将来負担に算入される公営企業債等繰入見込み額が減少したことや、標準財政規模となる臨時財政対策債発行可能額が減少したことによるものである。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今後は、臨時財政対策債を除く地方債残高の目標値を定め、地方債残高を抑制することで、更なる将来負担比率の改善を図る。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132624</xdr:rowOff>
    </xdr:from>
    <xdr:to>
      <xdr:col>81</xdr:col>
      <xdr:colOff>44450</xdr:colOff>
      <xdr:row>14</xdr:row>
      <xdr:rowOff>112849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361474"/>
          <a:ext cx="8382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112849</xdr:rowOff>
    </xdr:from>
    <xdr:to>
      <xdr:col>77</xdr:col>
      <xdr:colOff>44450</xdr:colOff>
      <xdr:row>15</xdr:row>
      <xdr:rowOff>27577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51314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155320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27577</xdr:rowOff>
    </xdr:from>
    <xdr:to>
      <xdr:col>72</xdr:col>
      <xdr:colOff>203200</xdr:colOff>
      <xdr:row>15</xdr:row>
      <xdr:rowOff>36769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59932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65452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36769</xdr:rowOff>
    </xdr:from>
    <xdr:to>
      <xdr:col>68</xdr:col>
      <xdr:colOff>152400</xdr:colOff>
      <xdr:row>15</xdr:row>
      <xdr:rowOff>49409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2608519"/>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81824</xdr:rowOff>
    </xdr:from>
    <xdr:to>
      <xdr:col>81</xdr:col>
      <xdr:colOff>95250</xdr:colOff>
      <xdr:row>14</xdr:row>
      <xdr:rowOff>11974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3101</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23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62049</xdr:rowOff>
    </xdr:from>
    <xdr:to>
      <xdr:col>77</xdr:col>
      <xdr:colOff>95250</xdr:colOff>
      <xdr:row>14</xdr:row>
      <xdr:rowOff>163649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2376</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231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148227</xdr:rowOff>
    </xdr:from>
    <xdr:to>
      <xdr:col>73</xdr:col>
      <xdr:colOff>44450</xdr:colOff>
      <xdr:row>15</xdr:row>
      <xdr:rowOff>78377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88554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31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157419</xdr:rowOff>
    </xdr:from>
    <xdr:to>
      <xdr:col>68</xdr:col>
      <xdr:colOff>203200</xdr:colOff>
      <xdr:row>15</xdr:row>
      <xdr:rowOff>87569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5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72346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6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170059</xdr:rowOff>
    </xdr:from>
    <xdr:to>
      <xdr:col>64</xdr:col>
      <xdr:colOff>152400</xdr:colOff>
      <xdr:row>15</xdr:row>
      <xdr:rowOff>100209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84986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65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66,118
64,767
289.98
34,862,534
34,160,656
540,905
17,814,732
28,578,499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人件費は、前年度から０．９ポイント減少して２７．８％となった。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依然として類似団体内平均、全国平均及び長野県平均を上回る水準で推移している。</a:t>
          </a:r>
        </a:p>
        <a:p>
          <a:r>
            <a:rPr kumimoji="1" lang="ja-JP" altLang="en-US" sz="1300">
              <a:latin typeface="ＭＳ Ｐゴシック" panose="020B0600070205080204" pitchFamily="50" charset="-128"/>
              <a:ea typeface="ＭＳ Ｐゴシック" panose="020B0600070205080204" pitchFamily="50" charset="-128"/>
            </a:rPr>
            <a:t>　主な要因は、国の基準を上回る人数の保育士（会計年度任用職員を含む）を配置するなど、施策によるものである。</a:t>
          </a:r>
        </a:p>
        <a:p>
          <a:r>
            <a:rPr kumimoji="1" lang="ja-JP" altLang="en-US" sz="1300">
              <a:latin typeface="ＭＳ Ｐゴシック" panose="020B0600070205080204" pitchFamily="50" charset="-128"/>
              <a:ea typeface="ＭＳ Ｐゴシック" panose="020B0600070205080204" pitchFamily="50" charset="-128"/>
            </a:rPr>
            <a:t>　今後は計画的な定員管理や</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推進などにより、人件費の抑制を図る。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156718</xdr:rowOff>
    </xdr:from>
    <xdr:to>
      <xdr:col>24</xdr:col>
      <xdr:colOff>25400</xdr:colOff>
      <xdr:row>38</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003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003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20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82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物件費は、前年度から１．２ポイント増加して１５．２％となった。</a:t>
          </a:r>
        </a:p>
        <a:p>
          <a:r>
            <a:rPr kumimoji="1" lang="ja-JP" altLang="en-US" sz="1300">
              <a:latin typeface="ＭＳ Ｐゴシック" panose="020B0600070205080204" pitchFamily="50" charset="-128"/>
              <a:ea typeface="ＭＳ Ｐゴシック" panose="020B0600070205080204" pitchFamily="50" charset="-128"/>
            </a:rPr>
            <a:t>　これは、物価高騰による電力使用料等の需用費の増加や道路台帳の電子化による委託料の増加によるものである。</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依然として類似団体内平均を下回る水準で推移しているものの、増加傾向であることから今後は</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推進などにより、物件費の抑制を図る。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235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08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08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138430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92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66057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138447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扶助費は、前年度からの０．２ポイント増加で９．０％となった。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依然として類似団体内平均及び全国平均を下回る水準で推移しているものの、障害者福祉サービス費などの経常的な扶助費は増加した。</a:t>
          </a:r>
        </a:p>
        <a:p>
          <a:r>
            <a:rPr kumimoji="1" lang="ja-JP" altLang="en-US" sz="1300">
              <a:latin typeface="ＭＳ Ｐゴシック" panose="020B0600070205080204" pitchFamily="50" charset="-128"/>
              <a:ea typeface="ＭＳ Ｐゴシック" panose="020B0600070205080204" pitchFamily="50" charset="-128"/>
            </a:rPr>
            <a:t>　今後も増加傾向で推移する見込みであることから、生活保護受給者の健康管理支援事業などを推進することで、扶助費の抑制に努める。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86178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53522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83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その他は、前年度から０．１ポイント増加して９．６％となった。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下回る水準で推移していることから、引き続き適正な水準を維持するとともに、国民健康保険事業、介護保険事業、後期高齢者医療事業などへの法定外繰出金が発生しないよう、各特別会計の適正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56</xdr:row>
      <xdr:rowOff>143328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336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132443</xdr:rowOff>
    </xdr:from>
    <xdr:to>
      <xdr:col>78</xdr:col>
      <xdr:colOff>69850</xdr:colOff>
      <xdr:row>56</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56</xdr:row>
      <xdr:rowOff>154215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44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56</xdr:row>
      <xdr:rowOff>154215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44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103415</xdr:rowOff>
    </xdr:from>
    <xdr:to>
      <xdr:col>69</xdr:col>
      <xdr:colOff>142875</xdr:colOff>
      <xdr:row>57</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43742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補助費等は、前年度から０．６ポイント増加して１２．７％となった。</a:t>
          </a:r>
        </a:p>
        <a:p>
          <a:r>
            <a:rPr kumimoji="1" lang="ja-JP" altLang="en-US" sz="1300">
              <a:latin typeface="ＭＳ Ｐゴシック" panose="020B0600070205080204" pitchFamily="50" charset="-128"/>
              <a:ea typeface="ＭＳ Ｐゴシック" panose="020B0600070205080204" pitchFamily="50" charset="-128"/>
            </a:rPr>
            <a:t>　令和３年度に引き続き類似団体内平均を下回る水準となった。</a:t>
          </a:r>
        </a:p>
        <a:p>
          <a:r>
            <a:rPr kumimoji="1" lang="ja-JP" altLang="en-US" sz="1300">
              <a:latin typeface="ＭＳ Ｐゴシック" panose="020B0600070205080204" pitchFamily="50" charset="-128"/>
              <a:ea typeface="ＭＳ Ｐゴシック" panose="020B0600070205080204" pitchFamily="50" charset="-128"/>
            </a:rPr>
            <a:t>　本市では、行政評価による毎年の事業見直しに加え、３年毎に全庁的な補助金等の見直しを実施していることから、引き続き補助金等の適正化に努める。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136144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809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127000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127000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公債費は、前年度から０．５ポイント増加して１６．１％となった。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依然として類似団体内平均を上回る水準で推移している。</a:t>
          </a:r>
        </a:p>
        <a:p>
          <a:r>
            <a:rPr kumimoji="1" lang="ja-JP" altLang="en-US" sz="1300">
              <a:latin typeface="ＭＳ Ｐゴシック" panose="020B0600070205080204" pitchFamily="50" charset="-128"/>
              <a:ea typeface="ＭＳ Ｐゴシック" panose="020B0600070205080204" pitchFamily="50" charset="-128"/>
            </a:rPr>
            <a:t>　引き続き、臨時財政対策債を除く地方債残高に目標値を設定することにより、公債費の減少を図る。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120142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98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98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77</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77</xdr:row>
      <xdr:rowOff>138430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公債費以外は、前年度から３．０ポイント増加して７４．５％となった。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依然として類似団体内平均を下回る水準で推移していることから、引き続き経常経費の抑制に努める。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114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76</xdr:row>
      <xdr:rowOff>163576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114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76</xdr:row>
      <xdr:rowOff>168148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193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76</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800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43294</xdr:rowOff>
    </xdr:from>
    <xdr:to>
      <xdr:col>29</xdr:col>
      <xdr:colOff>127000</xdr:colOff>
      <xdr:row>14</xdr:row>
      <xdr:rowOff>93529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91219"/>
          <a:ext cx="647700" cy="50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93529</xdr:rowOff>
    </xdr:from>
    <xdr:to>
      <xdr:col>26</xdr:col>
      <xdr:colOff>50800</xdr:colOff>
      <xdr:row>14</xdr:row>
      <xdr:rowOff>111112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41454"/>
          <a:ext cx="698500" cy="17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110598</xdr:rowOff>
    </xdr:from>
    <xdr:to>
      <xdr:col>22</xdr:col>
      <xdr:colOff>114300</xdr:colOff>
      <xdr:row>14</xdr:row>
      <xdr:rowOff>111112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58523"/>
          <a:ext cx="698500" cy="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110598</xdr:rowOff>
    </xdr:from>
    <xdr:to>
      <xdr:col>18</xdr:col>
      <xdr:colOff>177800</xdr:colOff>
      <xdr:row>14</xdr:row>
      <xdr:rowOff>114865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58523"/>
          <a:ext cx="698500" cy="4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163944</xdr:rowOff>
    </xdr:from>
    <xdr:to>
      <xdr:col>29</xdr:col>
      <xdr:colOff>177800</xdr:colOff>
      <xdr:row>14</xdr:row>
      <xdr:rowOff>94094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4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9021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8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42729</xdr:rowOff>
    </xdr:from>
    <xdr:to>
      <xdr:col>26</xdr:col>
      <xdr:colOff>101600</xdr:colOff>
      <xdr:row>14</xdr:row>
      <xdr:rowOff>144329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9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154506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60312</xdr:rowOff>
    </xdr:from>
    <xdr:to>
      <xdr:col>22</xdr:col>
      <xdr:colOff>165100</xdr:colOff>
      <xdr:row>14</xdr:row>
      <xdr:rowOff>161912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08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639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59798</xdr:rowOff>
    </xdr:from>
    <xdr:to>
      <xdr:col>19</xdr:col>
      <xdr:colOff>38100</xdr:colOff>
      <xdr:row>14</xdr:row>
      <xdr:rowOff>161398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07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7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64065</xdr:rowOff>
    </xdr:from>
    <xdr:to>
      <xdr:col>15</xdr:col>
      <xdr:colOff>101600</xdr:colOff>
      <xdr:row>14</xdr:row>
      <xdr:rowOff>165665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1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4392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8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333578</xdr:rowOff>
    </xdr:from>
    <xdr:to>
      <xdr:col>29</xdr:col>
      <xdr:colOff>127000</xdr:colOff>
      <xdr:row>36</xdr:row>
      <xdr:rowOff>6566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43928"/>
          <a:ext cx="647700" cy="15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318356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8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6566</xdr:rowOff>
    </xdr:from>
    <xdr:to>
      <xdr:col>26</xdr:col>
      <xdr:colOff>50800</xdr:colOff>
      <xdr:row>36</xdr:row>
      <xdr:rowOff>28016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59816"/>
          <a:ext cx="698500" cy="2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28016</xdr:rowOff>
    </xdr:from>
    <xdr:to>
      <xdr:col>22</xdr:col>
      <xdr:colOff>114300</xdr:colOff>
      <xdr:row>36</xdr:row>
      <xdr:rowOff>130048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81266"/>
          <a:ext cx="698500" cy="102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126695</xdr:rowOff>
    </xdr:from>
    <xdr:to>
      <xdr:col>18</xdr:col>
      <xdr:colOff>177800</xdr:colOff>
      <xdr:row>36</xdr:row>
      <xdr:rowOff>130048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079945"/>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282778</xdr:rowOff>
    </xdr:from>
    <xdr:to>
      <xdr:col>29</xdr:col>
      <xdr:colOff>177800</xdr:colOff>
      <xdr:row>36</xdr:row>
      <xdr:rowOff>41478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9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127855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298666</xdr:rowOff>
    </xdr:from>
    <xdr:to>
      <xdr:col>26</xdr:col>
      <xdr:colOff>101600</xdr:colOff>
      <xdr:row>36</xdr:row>
      <xdr:rowOff>57366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0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67543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77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320116</xdr:rowOff>
    </xdr:from>
    <xdr:to>
      <xdr:col>22</xdr:col>
      <xdr:colOff>165100</xdr:colOff>
      <xdr:row>36</xdr:row>
      <xdr:rowOff>78816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30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88993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9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79248</xdr:rowOff>
    </xdr:from>
    <xdr:to>
      <xdr:col>19</xdr:col>
      <xdr:colOff>38100</xdr:colOff>
      <xdr:row>37</xdr:row>
      <xdr:rowOff>9398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32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165625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75895</xdr:rowOff>
    </xdr:from>
    <xdr:to>
      <xdr:col>15</xdr:col>
      <xdr:colOff>101600</xdr:colOff>
      <xdr:row>37</xdr:row>
      <xdr:rowOff>6045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2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162272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5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66,118
64,767
289.98
34,862,534
34,160,656
540,905
17,814,732
28,578,499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164979</xdr:rowOff>
    </xdr:from>
    <xdr:to>
      <xdr:col>24</xdr:col>
      <xdr:colOff>63500</xdr:colOff>
      <xdr:row>34</xdr:row>
      <xdr:rowOff>33268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22829"/>
          <a:ext cx="8382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33268</xdr:rowOff>
    </xdr:from>
    <xdr:to>
      <xdr:col>19</xdr:col>
      <xdr:colOff>177800</xdr:colOff>
      <xdr:row>34</xdr:row>
      <xdr:rowOff>65462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2568"/>
          <a:ext cx="889000" cy="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65462</xdr:rowOff>
    </xdr:from>
    <xdr:to>
      <xdr:col>15</xdr:col>
      <xdr:colOff>50800</xdr:colOff>
      <xdr:row>35</xdr:row>
      <xdr:rowOff>20142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94762"/>
          <a:ext cx="889000" cy="12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102572</xdr:rowOff>
    </xdr:from>
    <xdr:to>
      <xdr:col>10</xdr:col>
      <xdr:colOff>114300</xdr:colOff>
      <xdr:row>35</xdr:row>
      <xdr:rowOff>20142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31872"/>
          <a:ext cx="889000" cy="8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114179</xdr:rowOff>
    </xdr:from>
    <xdr:to>
      <xdr:col>24</xdr:col>
      <xdr:colOff>114300</xdr:colOff>
      <xdr:row>34</xdr:row>
      <xdr:rowOff>44329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137056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2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153918</xdr:rowOff>
    </xdr:from>
    <xdr:to>
      <xdr:col>20</xdr:col>
      <xdr:colOff>38100</xdr:colOff>
      <xdr:row>34</xdr:row>
      <xdr:rowOff>84068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100595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8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14662</xdr:rowOff>
    </xdr:from>
    <xdr:to>
      <xdr:col>15</xdr:col>
      <xdr:colOff>101600</xdr:colOff>
      <xdr:row>34</xdr:row>
      <xdr:rowOff>116262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4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132789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1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140792</xdr:rowOff>
    </xdr:from>
    <xdr:to>
      <xdr:col>10</xdr:col>
      <xdr:colOff>165100</xdr:colOff>
      <xdr:row>35</xdr:row>
      <xdr:rowOff>70942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87469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51772</xdr:rowOff>
    </xdr:from>
    <xdr:to>
      <xdr:col>6</xdr:col>
      <xdr:colOff>38100</xdr:colOff>
      <xdr:row>34</xdr:row>
      <xdr:rowOff>153372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169899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20186</xdr:rowOff>
    </xdr:from>
    <xdr:to>
      <xdr:col>24</xdr:col>
      <xdr:colOff>63500</xdr:colOff>
      <xdr:row>57</xdr:row>
      <xdr:rowOff>54236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92836"/>
          <a:ext cx="838200" cy="3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3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54236</xdr:rowOff>
    </xdr:from>
    <xdr:to>
      <xdr:col>19</xdr:col>
      <xdr:colOff>177800</xdr:colOff>
      <xdr:row>57</xdr:row>
      <xdr:rowOff>116590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26886"/>
          <a:ext cx="889000" cy="6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63478</xdr:rowOff>
    </xdr:from>
    <xdr:to>
      <xdr:col>15</xdr:col>
      <xdr:colOff>50800</xdr:colOff>
      <xdr:row>57</xdr:row>
      <xdr:rowOff>116590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36128"/>
          <a:ext cx="8890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63478</xdr:rowOff>
    </xdr:from>
    <xdr:to>
      <xdr:col>10</xdr:col>
      <xdr:colOff>114300</xdr:colOff>
      <xdr:row>57</xdr:row>
      <xdr:rowOff>106487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36128"/>
          <a:ext cx="889000" cy="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107898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140836</xdr:rowOff>
    </xdr:from>
    <xdr:to>
      <xdr:col>24</xdr:col>
      <xdr:colOff>114300</xdr:colOff>
      <xdr:row>57</xdr:row>
      <xdr:rowOff>70986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119263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3436</xdr:rowOff>
    </xdr:from>
    <xdr:to>
      <xdr:col>20</xdr:col>
      <xdr:colOff>38100</xdr:colOff>
      <xdr:row>57</xdr:row>
      <xdr:rowOff>105036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96163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6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65790</xdr:rowOff>
    </xdr:from>
    <xdr:to>
      <xdr:col>15</xdr:col>
      <xdr:colOff>101600</xdr:colOff>
      <xdr:row>57</xdr:row>
      <xdr:rowOff>167390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3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158517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3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12678</xdr:rowOff>
    </xdr:from>
    <xdr:to>
      <xdr:col>10</xdr:col>
      <xdr:colOff>165100</xdr:colOff>
      <xdr:row>57</xdr:row>
      <xdr:rowOff>114278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130805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6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55687</xdr:rowOff>
    </xdr:from>
    <xdr:to>
      <xdr:col>6</xdr:col>
      <xdr:colOff>38100</xdr:colOff>
      <xdr:row>57</xdr:row>
      <xdr:rowOff>157287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148414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2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76415</xdr:rowOff>
    </xdr:from>
    <xdr:to>
      <xdr:col>24</xdr:col>
      <xdr:colOff>63500</xdr:colOff>
      <xdr:row>78</xdr:row>
      <xdr:rowOff>80263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49515"/>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76415</xdr:rowOff>
    </xdr:from>
    <xdr:to>
      <xdr:col>19</xdr:col>
      <xdr:colOff>177800</xdr:colOff>
      <xdr:row>78</xdr:row>
      <xdr:rowOff>100495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49515"/>
          <a:ext cx="8890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97600</xdr:rowOff>
    </xdr:from>
    <xdr:to>
      <xdr:col>15</xdr:col>
      <xdr:colOff>50800</xdr:colOff>
      <xdr:row>78</xdr:row>
      <xdr:rowOff>100495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70700"/>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77102</xdr:rowOff>
    </xdr:from>
    <xdr:to>
      <xdr:col>10</xdr:col>
      <xdr:colOff>114300</xdr:colOff>
      <xdr:row>78</xdr:row>
      <xdr:rowOff>97600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5020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29463</xdr:rowOff>
    </xdr:from>
    <xdr:to>
      <xdr:col>24</xdr:col>
      <xdr:colOff>114300</xdr:colOff>
      <xdr:row>78</xdr:row>
      <xdr:rowOff>131063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115840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25615</xdr:rowOff>
    </xdr:from>
    <xdr:to>
      <xdr:col>20</xdr:col>
      <xdr:colOff>38100</xdr:colOff>
      <xdr:row>78</xdr:row>
      <xdr:rowOff>127215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118342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49695</xdr:rowOff>
    </xdr:from>
    <xdr:to>
      <xdr:col>15</xdr:col>
      <xdr:colOff>101600</xdr:colOff>
      <xdr:row>78</xdr:row>
      <xdr:rowOff>151295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46800</xdr:rowOff>
    </xdr:from>
    <xdr:to>
      <xdr:col>10</xdr:col>
      <xdr:colOff>165100</xdr:colOff>
      <xdr:row>78</xdr:row>
      <xdr:rowOff>148400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139527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26302</xdr:rowOff>
    </xdr:from>
    <xdr:to>
      <xdr:col>6</xdr:col>
      <xdr:colOff>38100</xdr:colOff>
      <xdr:row>78</xdr:row>
      <xdr:rowOff>127902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119029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56114</xdr:rowOff>
    </xdr:from>
    <xdr:to>
      <xdr:col>24</xdr:col>
      <xdr:colOff>63500</xdr:colOff>
      <xdr:row>97</xdr:row>
      <xdr:rowOff>809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15314"/>
          <a:ext cx="838200" cy="1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56114</xdr:rowOff>
    </xdr:from>
    <xdr:to>
      <xdr:col>19</xdr:col>
      <xdr:colOff>177800</xdr:colOff>
      <xdr:row>98</xdr:row>
      <xdr:rowOff>108153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15314"/>
          <a:ext cx="889000" cy="39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108153</xdr:rowOff>
    </xdr:from>
    <xdr:to>
      <xdr:col>15</xdr:col>
      <xdr:colOff>50800</xdr:colOff>
      <xdr:row>99</xdr:row>
      <xdr:rowOff>49386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10253"/>
          <a:ext cx="889000" cy="1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49386</xdr:rowOff>
    </xdr:from>
    <xdr:to>
      <xdr:col>10</xdr:col>
      <xdr:colOff>114300</xdr:colOff>
      <xdr:row>99</xdr:row>
      <xdr:rowOff>99940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7022936"/>
          <a:ext cx="889000" cy="5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121459</xdr:rowOff>
    </xdr:from>
    <xdr:to>
      <xdr:col>24</xdr:col>
      <xdr:colOff>114300</xdr:colOff>
      <xdr:row>97</xdr:row>
      <xdr:rowOff>51609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99886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5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5314</xdr:rowOff>
    </xdr:from>
    <xdr:to>
      <xdr:col>20</xdr:col>
      <xdr:colOff>38100</xdr:colOff>
      <xdr:row>96</xdr:row>
      <xdr:rowOff>106914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6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98041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57353</xdr:rowOff>
    </xdr:from>
    <xdr:to>
      <xdr:col>15</xdr:col>
      <xdr:colOff>101600</xdr:colOff>
      <xdr:row>98</xdr:row>
      <xdr:rowOff>158953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150080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170036</xdr:rowOff>
    </xdr:from>
    <xdr:to>
      <xdr:col>10</xdr:col>
      <xdr:colOff>165100</xdr:colOff>
      <xdr:row>99</xdr:row>
      <xdr:rowOff>100186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91313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49140</xdr:rowOff>
    </xdr:from>
    <xdr:to>
      <xdr:col>6</xdr:col>
      <xdr:colOff>38100</xdr:colOff>
      <xdr:row>99</xdr:row>
      <xdr:rowOff>150740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702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141867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11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165684</xdr:rowOff>
    </xdr:from>
    <xdr:to>
      <xdr:col>55</xdr:col>
      <xdr:colOff>0</xdr:colOff>
      <xdr:row>37</xdr:row>
      <xdr:rowOff>15298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337884"/>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126300</xdr:rowOff>
    </xdr:from>
    <xdr:to>
      <xdr:col>50</xdr:col>
      <xdr:colOff>114300</xdr:colOff>
      <xdr:row>37</xdr:row>
      <xdr:rowOff>15298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69800"/>
          <a:ext cx="889000" cy="108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126300</xdr:rowOff>
    </xdr:from>
    <xdr:to>
      <xdr:col>45</xdr:col>
      <xdr:colOff>177800</xdr:colOff>
      <xdr:row>38</xdr:row>
      <xdr:rowOff>8560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69800"/>
          <a:ext cx="889000" cy="125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8560</xdr:rowOff>
    </xdr:from>
    <xdr:to>
      <xdr:col>41</xdr:col>
      <xdr:colOff>50800</xdr:colOff>
      <xdr:row>38</xdr:row>
      <xdr:rowOff>37059</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523660"/>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114884</xdr:rowOff>
    </xdr:from>
    <xdr:to>
      <xdr:col>55</xdr:col>
      <xdr:colOff>50800</xdr:colOff>
      <xdr:row>37</xdr:row>
      <xdr:rowOff>45034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2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137761</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13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135948</xdr:rowOff>
    </xdr:from>
    <xdr:to>
      <xdr:col>50</xdr:col>
      <xdr:colOff>165100</xdr:colOff>
      <xdr:row>37</xdr:row>
      <xdr:rowOff>66098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0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82625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0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75500</xdr:rowOff>
    </xdr:from>
    <xdr:to>
      <xdr:col>46</xdr:col>
      <xdr:colOff>38100</xdr:colOff>
      <xdr:row>31</xdr:row>
      <xdr:rowOff>5650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22177</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99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129210</xdr:rowOff>
    </xdr:from>
    <xdr:to>
      <xdr:col>41</xdr:col>
      <xdr:colOff>101600</xdr:colOff>
      <xdr:row>38</xdr:row>
      <xdr:rowOff>59360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4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75887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157709</xdr:rowOff>
    </xdr:from>
    <xdr:to>
      <xdr:col>36</xdr:col>
      <xdr:colOff>165100</xdr:colOff>
      <xdr:row>38</xdr:row>
      <xdr:rowOff>87858</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01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104386</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2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24530</xdr:rowOff>
    </xdr:from>
    <xdr:to>
      <xdr:col>55</xdr:col>
      <xdr:colOff>0</xdr:colOff>
      <xdr:row>56</xdr:row>
      <xdr:rowOff>42022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9639300" y="9454280"/>
          <a:ext cx="838200" cy="18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40901</xdr:rowOff>
    </xdr:from>
    <xdr:to>
      <xdr:col>50</xdr:col>
      <xdr:colOff>114300</xdr:colOff>
      <xdr:row>56</xdr:row>
      <xdr:rowOff>42022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299201"/>
          <a:ext cx="889000" cy="34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40901</xdr:rowOff>
    </xdr:from>
    <xdr:to>
      <xdr:col>45</xdr:col>
      <xdr:colOff>177800</xdr:colOff>
      <xdr:row>54</xdr:row>
      <xdr:rowOff>134072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7861300" y="9299201"/>
          <a:ext cx="889000" cy="9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134072</xdr:rowOff>
    </xdr:from>
    <xdr:to>
      <xdr:col>41</xdr:col>
      <xdr:colOff>50800</xdr:colOff>
      <xdr:row>56</xdr:row>
      <xdr:rowOff>122087</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392372"/>
          <a:ext cx="889000" cy="3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145180</xdr:rowOff>
    </xdr:from>
    <xdr:to>
      <xdr:col>55</xdr:col>
      <xdr:colOff>50800</xdr:colOff>
      <xdr:row>55</xdr:row>
      <xdr:rowOff>75330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4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168057</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25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162672</xdr:rowOff>
    </xdr:from>
    <xdr:to>
      <xdr:col>50</xdr:col>
      <xdr:colOff>165100</xdr:colOff>
      <xdr:row>56</xdr:row>
      <xdr:rowOff>92822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59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83949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6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161551</xdr:rowOff>
    </xdr:from>
    <xdr:to>
      <xdr:col>46</xdr:col>
      <xdr:colOff>38100</xdr:colOff>
      <xdr:row>54</xdr:row>
      <xdr:rowOff>91701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24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108228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0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83272</xdr:rowOff>
    </xdr:from>
    <xdr:to>
      <xdr:col>41</xdr:col>
      <xdr:colOff>101600</xdr:colOff>
      <xdr:row>55</xdr:row>
      <xdr:rowOff>13422</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3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29949</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1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71287</xdr:rowOff>
    </xdr:from>
    <xdr:to>
      <xdr:col>36</xdr:col>
      <xdr:colOff>165100</xdr:colOff>
      <xdr:row>57</xdr:row>
      <xdr:rowOff>1437</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67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164014</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76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118463</xdr:rowOff>
    </xdr:from>
    <xdr:to>
      <xdr:col>55</xdr:col>
      <xdr:colOff>0</xdr:colOff>
      <xdr:row>78</xdr:row>
      <xdr:rowOff>104770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20113"/>
          <a:ext cx="838200" cy="15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140112</xdr:rowOff>
    </xdr:from>
    <xdr:to>
      <xdr:col>50</xdr:col>
      <xdr:colOff>114300</xdr:colOff>
      <xdr:row>78</xdr:row>
      <xdr:rowOff>104770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655962"/>
          <a:ext cx="889000" cy="8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140112</xdr:rowOff>
    </xdr:from>
    <xdr:to>
      <xdr:col>45</xdr:col>
      <xdr:colOff>177800</xdr:colOff>
      <xdr:row>77</xdr:row>
      <xdr:rowOff>86824</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655962"/>
          <a:ext cx="889000" cy="6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100589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86824</xdr:rowOff>
    </xdr:from>
    <xdr:to>
      <xdr:col>41</xdr:col>
      <xdr:colOff>50800</xdr:colOff>
      <xdr:row>78</xdr:row>
      <xdr:rowOff>83944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288474"/>
          <a:ext cx="889000" cy="16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67663</xdr:rowOff>
    </xdr:from>
    <xdr:to>
      <xdr:col>55</xdr:col>
      <xdr:colOff>50800</xdr:colOff>
      <xdr:row>77</xdr:row>
      <xdr:rowOff>169263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46090</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53970</xdr:rowOff>
    </xdr:from>
    <xdr:to>
      <xdr:col>50</xdr:col>
      <xdr:colOff>165100</xdr:colOff>
      <xdr:row>78</xdr:row>
      <xdr:rowOff>155570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146697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1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89312</xdr:rowOff>
    </xdr:from>
    <xdr:to>
      <xdr:col>46</xdr:col>
      <xdr:colOff>38100</xdr:colOff>
      <xdr:row>74</xdr:row>
      <xdr:rowOff>19462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6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35989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38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36024</xdr:rowOff>
    </xdr:from>
    <xdr:to>
      <xdr:col>41</xdr:col>
      <xdr:colOff>101600</xdr:colOff>
      <xdr:row>77</xdr:row>
      <xdr:rowOff>137624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128751</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33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33144</xdr:rowOff>
    </xdr:from>
    <xdr:to>
      <xdr:col>36</xdr:col>
      <xdr:colOff>165100</xdr:colOff>
      <xdr:row>78</xdr:row>
      <xdr:rowOff>134744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0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125871</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49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132254</xdr:rowOff>
    </xdr:from>
    <xdr:to>
      <xdr:col>55</xdr:col>
      <xdr:colOff>0</xdr:colOff>
      <xdr:row>95</xdr:row>
      <xdr:rowOff>91791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248554"/>
          <a:ext cx="838200" cy="1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91791</xdr:rowOff>
    </xdr:from>
    <xdr:to>
      <xdr:col>50</xdr:col>
      <xdr:colOff>114300</xdr:colOff>
      <xdr:row>96</xdr:row>
      <xdr:rowOff>29122</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379541"/>
          <a:ext cx="889000" cy="10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41615</xdr:rowOff>
    </xdr:from>
    <xdr:to>
      <xdr:col>45</xdr:col>
      <xdr:colOff>177800</xdr:colOff>
      <xdr:row>96</xdr:row>
      <xdr:rowOff>29122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157915"/>
          <a:ext cx="889000" cy="33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41615</xdr:rowOff>
    </xdr:from>
    <xdr:to>
      <xdr:col>41</xdr:col>
      <xdr:colOff>50800</xdr:colOff>
      <xdr:row>96</xdr:row>
      <xdr:rowOff>105378</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157915"/>
          <a:ext cx="889000" cy="40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81454</xdr:rowOff>
    </xdr:from>
    <xdr:to>
      <xdr:col>55</xdr:col>
      <xdr:colOff>50800</xdr:colOff>
      <xdr:row>95</xdr:row>
      <xdr:rowOff>11604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1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104331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0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40991</xdr:rowOff>
    </xdr:from>
    <xdr:to>
      <xdr:col>50</xdr:col>
      <xdr:colOff>165100</xdr:colOff>
      <xdr:row>95</xdr:row>
      <xdr:rowOff>142591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32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159118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10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149772</xdr:rowOff>
    </xdr:from>
    <xdr:to>
      <xdr:col>46</xdr:col>
      <xdr:colOff>38100</xdr:colOff>
      <xdr:row>96</xdr:row>
      <xdr:rowOff>79922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4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71049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3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162265</xdr:rowOff>
    </xdr:from>
    <xdr:to>
      <xdr:col>41</xdr:col>
      <xdr:colOff>101600</xdr:colOff>
      <xdr:row>94</xdr:row>
      <xdr:rowOff>92415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10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108942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588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54578</xdr:rowOff>
    </xdr:from>
    <xdr:to>
      <xdr:col>36</xdr:col>
      <xdr:colOff>165100</xdr:colOff>
      <xdr:row>96</xdr:row>
      <xdr:rowOff>156178</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28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27503</xdr:rowOff>
    </xdr:from>
    <xdr:to>
      <xdr:col>85</xdr:col>
      <xdr:colOff>127000</xdr:colOff>
      <xdr:row>38</xdr:row>
      <xdr:rowOff>51895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542603"/>
          <a:ext cx="8382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27503</xdr:rowOff>
    </xdr:from>
    <xdr:to>
      <xdr:col>81</xdr:col>
      <xdr:colOff>50800</xdr:colOff>
      <xdr:row>38</xdr:row>
      <xdr:rowOff>122829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542603"/>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122829</xdr:rowOff>
    </xdr:from>
    <xdr:to>
      <xdr:col>76</xdr:col>
      <xdr:colOff>114300</xdr:colOff>
      <xdr:row>38</xdr:row>
      <xdr:rowOff>134648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37929"/>
          <a:ext cx="8890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110142</xdr:rowOff>
    </xdr:from>
    <xdr:to>
      <xdr:col>71</xdr:col>
      <xdr:colOff>177800</xdr:colOff>
      <xdr:row>38</xdr:row>
      <xdr:rowOff>134648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25242"/>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1095</xdr:rowOff>
    </xdr:from>
    <xdr:to>
      <xdr:col>85</xdr:col>
      <xdr:colOff>177800</xdr:colOff>
      <xdr:row>38</xdr:row>
      <xdr:rowOff>102695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131922</xdr:rowOff>
    </xdr:from>
    <xdr:ext cx="469744"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3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148153</xdr:rowOff>
    </xdr:from>
    <xdr:to>
      <xdr:col>81</xdr:col>
      <xdr:colOff>101600</xdr:colOff>
      <xdr:row>38</xdr:row>
      <xdr:rowOff>78303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49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94830</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26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72029</xdr:rowOff>
    </xdr:from>
    <xdr:to>
      <xdr:col>76</xdr:col>
      <xdr:colOff>165100</xdr:colOff>
      <xdr:row>39</xdr:row>
      <xdr:rowOff>2179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164756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679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83848</xdr:rowOff>
    </xdr:from>
    <xdr:to>
      <xdr:col>72</xdr:col>
      <xdr:colOff>38100</xdr:colOff>
      <xdr:row>39</xdr:row>
      <xdr:rowOff>13998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9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5125</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69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59342</xdr:rowOff>
    </xdr:from>
    <xdr:to>
      <xdr:col>67</xdr:col>
      <xdr:colOff>101600</xdr:colOff>
      <xdr:row>38</xdr:row>
      <xdr:rowOff>160942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7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152069</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66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51591</xdr:rowOff>
    </xdr:from>
    <xdr:to>
      <xdr:col>85</xdr:col>
      <xdr:colOff>127000</xdr:colOff>
      <xdr:row>75</xdr:row>
      <xdr:rowOff>54481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910341"/>
          <a:ext cx="8382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54481</xdr:rowOff>
    </xdr:from>
    <xdr:to>
      <xdr:col>81</xdr:col>
      <xdr:colOff>50800</xdr:colOff>
      <xdr:row>75</xdr:row>
      <xdr:rowOff>57372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913231"/>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57372</xdr:rowOff>
    </xdr:from>
    <xdr:to>
      <xdr:col>76</xdr:col>
      <xdr:colOff>114300</xdr:colOff>
      <xdr:row>75</xdr:row>
      <xdr:rowOff>78239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916122"/>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77798</xdr:rowOff>
    </xdr:from>
    <xdr:to>
      <xdr:col>71</xdr:col>
      <xdr:colOff>177800</xdr:colOff>
      <xdr:row>75</xdr:row>
      <xdr:rowOff>78239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936548"/>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791</xdr:rowOff>
    </xdr:from>
    <xdr:to>
      <xdr:col>85</xdr:col>
      <xdr:colOff>177800</xdr:colOff>
      <xdr:row>75</xdr:row>
      <xdr:rowOff>102391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85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23668</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71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3681</xdr:rowOff>
    </xdr:from>
    <xdr:to>
      <xdr:col>81</xdr:col>
      <xdr:colOff>101600</xdr:colOff>
      <xdr:row>75</xdr:row>
      <xdr:rowOff>105281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8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121808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6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6572</xdr:rowOff>
    </xdr:from>
    <xdr:to>
      <xdr:col>76</xdr:col>
      <xdr:colOff>165100</xdr:colOff>
      <xdr:row>75</xdr:row>
      <xdr:rowOff>108172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8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124699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64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27439</xdr:rowOff>
    </xdr:from>
    <xdr:to>
      <xdr:col>72</xdr:col>
      <xdr:colOff>38100</xdr:colOff>
      <xdr:row>75</xdr:row>
      <xdr:rowOff>129039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88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145566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66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26998</xdr:rowOff>
    </xdr:from>
    <xdr:to>
      <xdr:col>67</xdr:col>
      <xdr:colOff>101600</xdr:colOff>
      <xdr:row>75</xdr:row>
      <xdr:rowOff>128598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88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145125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118047</xdr:rowOff>
    </xdr:from>
    <xdr:to>
      <xdr:col>85</xdr:col>
      <xdr:colOff>127000</xdr:colOff>
      <xdr:row>98</xdr:row>
      <xdr:rowOff>90488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48697"/>
          <a:ext cx="838200" cy="1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118047</xdr:rowOff>
    </xdr:from>
    <xdr:to>
      <xdr:col>81</xdr:col>
      <xdr:colOff>50800</xdr:colOff>
      <xdr:row>98</xdr:row>
      <xdr:rowOff>134710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48697"/>
          <a:ext cx="889000" cy="18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134710</xdr:rowOff>
    </xdr:from>
    <xdr:to>
      <xdr:col>76</xdr:col>
      <xdr:colOff>114300</xdr:colOff>
      <xdr:row>98</xdr:row>
      <xdr:rowOff>136855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36810"/>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100507</xdr:rowOff>
    </xdr:from>
    <xdr:to>
      <xdr:col>71</xdr:col>
      <xdr:colOff>177800</xdr:colOff>
      <xdr:row>98</xdr:row>
      <xdr:rowOff>136855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902607"/>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39688</xdr:rowOff>
    </xdr:from>
    <xdr:to>
      <xdr:col>85</xdr:col>
      <xdr:colOff>177800</xdr:colOff>
      <xdr:row>98</xdr:row>
      <xdr:rowOff>141288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126065</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5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67247</xdr:rowOff>
    </xdr:from>
    <xdr:to>
      <xdr:col>81</xdr:col>
      <xdr:colOff>101600</xdr:colOff>
      <xdr:row>97</xdr:row>
      <xdr:rowOff>168847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159974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83910</xdr:rowOff>
    </xdr:from>
    <xdr:to>
      <xdr:col>76</xdr:col>
      <xdr:colOff>165100</xdr:colOff>
      <xdr:row>99</xdr:row>
      <xdr:rowOff>14060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5187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7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86055</xdr:rowOff>
    </xdr:from>
    <xdr:to>
      <xdr:col>72</xdr:col>
      <xdr:colOff>38100</xdr:colOff>
      <xdr:row>99</xdr:row>
      <xdr:rowOff>16205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7332</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8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49707</xdr:rowOff>
    </xdr:from>
    <xdr:to>
      <xdr:col>67</xdr:col>
      <xdr:colOff>101600</xdr:colOff>
      <xdr:row>98</xdr:row>
      <xdr:rowOff>151307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142434</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4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139151</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25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88351</xdr:rowOff>
    </xdr:from>
    <xdr:to>
      <xdr:col>98</xdr:col>
      <xdr:colOff>38100</xdr:colOff>
      <xdr:row>39</xdr:row>
      <xdr:rowOff>18501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9628</xdr:rowOff>
    </xdr:from>
    <xdr:ext cx="313932"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99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144234</xdr:rowOff>
    </xdr:from>
    <xdr:to>
      <xdr:col>116</xdr:col>
      <xdr:colOff>63500</xdr:colOff>
      <xdr:row>50</xdr:row>
      <xdr:rowOff>150025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8716734"/>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150025</xdr:rowOff>
    </xdr:from>
    <xdr:to>
      <xdr:col>111</xdr:col>
      <xdr:colOff>177800</xdr:colOff>
      <xdr:row>51</xdr:row>
      <xdr:rowOff>45479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8722525"/>
          <a:ext cx="889000" cy="6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45479</xdr:rowOff>
    </xdr:from>
    <xdr:to>
      <xdr:col>107</xdr:col>
      <xdr:colOff>50800</xdr:colOff>
      <xdr:row>57</xdr:row>
      <xdr:rowOff>35725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8789429"/>
          <a:ext cx="889000" cy="101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119659</xdr:rowOff>
    </xdr:from>
    <xdr:to>
      <xdr:col>102</xdr:col>
      <xdr:colOff>114300</xdr:colOff>
      <xdr:row>57</xdr:row>
      <xdr:rowOff>35725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720859"/>
          <a:ext cx="889000" cy="8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93434</xdr:rowOff>
    </xdr:from>
    <xdr:to>
      <xdr:col>116</xdr:col>
      <xdr:colOff>114300</xdr:colOff>
      <xdr:row>51</xdr:row>
      <xdr:rowOff>23584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86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46461</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86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99225</xdr:rowOff>
    </xdr:from>
    <xdr:to>
      <xdr:col>112</xdr:col>
      <xdr:colOff>38100</xdr:colOff>
      <xdr:row>51</xdr:row>
      <xdr:rowOff>29375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86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45902</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84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166129</xdr:rowOff>
    </xdr:from>
    <xdr:to>
      <xdr:col>107</xdr:col>
      <xdr:colOff>101600</xdr:colOff>
      <xdr:row>51</xdr:row>
      <xdr:rowOff>96279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87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112806</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851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156375</xdr:rowOff>
    </xdr:from>
    <xdr:to>
      <xdr:col>102</xdr:col>
      <xdr:colOff>165100</xdr:colOff>
      <xdr:row>57</xdr:row>
      <xdr:rowOff>86525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7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103052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53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68859</xdr:rowOff>
    </xdr:from>
    <xdr:to>
      <xdr:col>98</xdr:col>
      <xdr:colOff>38100</xdr:colOff>
      <xdr:row>56</xdr:row>
      <xdr:rowOff>170459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6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15536</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4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30978</xdr:rowOff>
    </xdr:from>
    <xdr:to>
      <xdr:col>116</xdr:col>
      <xdr:colOff>63500</xdr:colOff>
      <xdr:row>77</xdr:row>
      <xdr:rowOff>49746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232628"/>
          <a:ext cx="8382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49746</xdr:rowOff>
    </xdr:from>
    <xdr:to>
      <xdr:col>111</xdr:col>
      <xdr:colOff>177800</xdr:colOff>
      <xdr:row>77</xdr:row>
      <xdr:rowOff>78412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251396"/>
          <a:ext cx="889000" cy="2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78412</xdr:rowOff>
    </xdr:from>
    <xdr:to>
      <xdr:col>107</xdr:col>
      <xdr:colOff>50800</xdr:colOff>
      <xdr:row>77</xdr:row>
      <xdr:rowOff>88722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280062"/>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88722</xdr:rowOff>
    </xdr:from>
    <xdr:to>
      <xdr:col>102</xdr:col>
      <xdr:colOff>114300</xdr:colOff>
      <xdr:row>77</xdr:row>
      <xdr:rowOff>109068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290372"/>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151628</xdr:rowOff>
    </xdr:from>
    <xdr:to>
      <xdr:col>116</xdr:col>
      <xdr:colOff>114300</xdr:colOff>
      <xdr:row>77</xdr:row>
      <xdr:rowOff>81778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130055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6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170396</xdr:rowOff>
    </xdr:from>
    <xdr:to>
      <xdr:col>112</xdr:col>
      <xdr:colOff>38100</xdr:colOff>
      <xdr:row>77</xdr:row>
      <xdr:rowOff>100546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91673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27612</xdr:rowOff>
    </xdr:from>
    <xdr:to>
      <xdr:col>107</xdr:col>
      <xdr:colOff>101600</xdr:colOff>
      <xdr:row>77</xdr:row>
      <xdr:rowOff>129212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2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120339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37922</xdr:rowOff>
    </xdr:from>
    <xdr:to>
      <xdr:col>102</xdr:col>
      <xdr:colOff>165100</xdr:colOff>
      <xdr:row>77</xdr:row>
      <xdr:rowOff>139522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130649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58268</xdr:rowOff>
    </xdr:from>
    <xdr:to>
      <xdr:col>98</xdr:col>
      <xdr:colOff>38100</xdr:colOff>
      <xdr:row>77</xdr:row>
      <xdr:rowOff>159868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5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150995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・本市の性質別住民一人当たりのコストは、扶助費が類似団体内平均を大幅に下回っているものの、人件費や貸付金が類似団体内平均を上回っている。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・主な要因は、国の基準を上回る人数の保育士（会計年度任用職員を含む）を配置するなど、子育て施策の充実によるものである。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・普通建設事業費（うち更新整備）は、類似団体平均を上回っており、これは、小坂田公園の更新整備や幹線道路整備、都市計画道路整備によるものである。</a:t>
          </a:r>
        </a:p>
        <a:p>
          <a:r>
            <a:rPr kumimoji="1" lang="ja-JP" altLang="en-US" sz="1300">
              <a:latin typeface="ＭＳ Ｐゴシック" panose="020B0600070205080204" pitchFamily="50" charset="-128"/>
              <a:ea typeface="ＭＳ Ｐゴシック" panose="020B0600070205080204" pitchFamily="50" charset="-128"/>
            </a:rPr>
            <a:t>・災害復旧事業費は、令和３年８月豪雨に対応する災害復旧事業により類似団体内平均を上回った。</a:t>
          </a:r>
        </a:p>
        <a:p>
          <a:r>
            <a:rPr kumimoji="1" lang="ja-JP" altLang="en-US" sz="1300">
              <a:latin typeface="ＭＳ Ｐゴシック" panose="020B0600070205080204" pitchFamily="50" charset="-128"/>
              <a:ea typeface="ＭＳ Ｐゴシック" panose="020B0600070205080204" pitchFamily="50" charset="-128"/>
            </a:rPr>
            <a:t>・貸付金：商工業振興対策として中小企業への制度融資を継続的に行っている。既存の制度融資に加え、令和２年度から新型コロナウイルス感染症の影響を受けた中小企業に対する融資を新設したことなどから、類似団体内平均を大幅に上回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長野県塩尻市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66,118
64,767
289.98
34,862,534
34,160,656
540,905
17,814,732
28,578,499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75235</xdr:rowOff>
    </xdr:from>
    <xdr:to>
      <xdr:col>24</xdr:col>
      <xdr:colOff>63500</xdr:colOff>
      <xdr:row>36</xdr:row>
      <xdr:rowOff>87122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47435"/>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76607</xdr:rowOff>
    </xdr:from>
    <xdr:to>
      <xdr:col>19</xdr:col>
      <xdr:colOff>177800</xdr:colOff>
      <xdr:row>36</xdr:row>
      <xdr:rowOff>87122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48807"/>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28143</xdr:rowOff>
    </xdr:from>
    <xdr:to>
      <xdr:col>15</xdr:col>
      <xdr:colOff>50800</xdr:colOff>
      <xdr:row>36</xdr:row>
      <xdr:rowOff>76607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00343"/>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20371</xdr:rowOff>
    </xdr:from>
    <xdr:to>
      <xdr:col>10</xdr:col>
      <xdr:colOff>114300</xdr:colOff>
      <xdr:row>36</xdr:row>
      <xdr:rowOff>28143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92571"/>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24435</xdr:rowOff>
    </xdr:from>
    <xdr:to>
      <xdr:col>24</xdr:col>
      <xdr:colOff>114300</xdr:colOff>
      <xdr:row>36</xdr:row>
      <xdr:rowOff>126035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36322</xdr:rowOff>
    </xdr:from>
    <xdr:to>
      <xdr:col>20</xdr:col>
      <xdr:colOff>38100</xdr:colOff>
      <xdr:row>36</xdr:row>
      <xdr:rowOff>137922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129049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25807</xdr:rowOff>
    </xdr:from>
    <xdr:to>
      <xdr:col>15</xdr:col>
      <xdr:colOff>101600</xdr:colOff>
      <xdr:row>36</xdr:row>
      <xdr:rowOff>127407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118534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148793</xdr:rowOff>
    </xdr:from>
    <xdr:to>
      <xdr:col>10</xdr:col>
      <xdr:colOff>165100</xdr:colOff>
      <xdr:row>36</xdr:row>
      <xdr:rowOff>78943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70070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141021</xdr:rowOff>
    </xdr:from>
    <xdr:to>
      <xdr:col>6</xdr:col>
      <xdr:colOff>38100</xdr:colOff>
      <xdr:row>36</xdr:row>
      <xdr:rowOff>71171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62298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46595</xdr:rowOff>
    </xdr:from>
    <xdr:to>
      <xdr:col>24</xdr:col>
      <xdr:colOff>63500</xdr:colOff>
      <xdr:row>57</xdr:row>
      <xdr:rowOff>103167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19245"/>
          <a:ext cx="838200" cy="5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162549</xdr:rowOff>
    </xdr:from>
    <xdr:to>
      <xdr:col>19</xdr:col>
      <xdr:colOff>177800</xdr:colOff>
      <xdr:row>57</xdr:row>
      <xdr:rowOff>46595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906499"/>
          <a:ext cx="889000" cy="91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43121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162549</xdr:rowOff>
    </xdr:from>
    <xdr:to>
      <xdr:col>15</xdr:col>
      <xdr:colOff>50800</xdr:colOff>
      <xdr:row>58</xdr:row>
      <xdr:rowOff>52832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906499"/>
          <a:ext cx="889000" cy="109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43502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4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18455</xdr:rowOff>
    </xdr:from>
    <xdr:to>
      <xdr:col>10</xdr:col>
      <xdr:colOff>114300</xdr:colOff>
      <xdr:row>58</xdr:row>
      <xdr:rowOff>52832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62555"/>
          <a:ext cx="889000" cy="3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167468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52367</xdr:rowOff>
    </xdr:from>
    <xdr:to>
      <xdr:col>24</xdr:col>
      <xdr:colOff>114300</xdr:colOff>
      <xdr:row>57</xdr:row>
      <xdr:rowOff>153967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2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30794</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0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167245</xdr:rowOff>
    </xdr:from>
    <xdr:to>
      <xdr:col>20</xdr:col>
      <xdr:colOff>38100</xdr:colOff>
      <xdr:row>57</xdr:row>
      <xdr:rowOff>97395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88522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6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111749</xdr:rowOff>
    </xdr:from>
    <xdr:to>
      <xdr:col>15</xdr:col>
      <xdr:colOff>101600</xdr:colOff>
      <xdr:row>52</xdr:row>
      <xdr:rowOff>41899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5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33026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94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2032</xdr:rowOff>
    </xdr:from>
    <xdr:to>
      <xdr:col>10</xdr:col>
      <xdr:colOff>165100</xdr:colOff>
      <xdr:row>58</xdr:row>
      <xdr:rowOff>103632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94759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139105</xdr:rowOff>
    </xdr:from>
    <xdr:to>
      <xdr:col>6</xdr:col>
      <xdr:colOff>38100</xdr:colOff>
      <xdr:row>58</xdr:row>
      <xdr:rowOff>69255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1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60382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153442</xdr:rowOff>
    </xdr:from>
    <xdr:to>
      <xdr:col>24</xdr:col>
      <xdr:colOff>63500</xdr:colOff>
      <xdr:row>76</xdr:row>
      <xdr:rowOff>30138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12192"/>
          <a:ext cx="838200" cy="4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153442</xdr:rowOff>
    </xdr:from>
    <xdr:to>
      <xdr:col>19</xdr:col>
      <xdr:colOff>177800</xdr:colOff>
      <xdr:row>77</xdr:row>
      <xdr:rowOff>127000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12192"/>
          <a:ext cx="889000" cy="3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101498</xdr:rowOff>
    </xdr:from>
    <xdr:to>
      <xdr:col>15</xdr:col>
      <xdr:colOff>50800</xdr:colOff>
      <xdr:row>77</xdr:row>
      <xdr:rowOff>127000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303148"/>
          <a:ext cx="8890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101498</xdr:rowOff>
    </xdr:from>
    <xdr:to>
      <xdr:col>10</xdr:col>
      <xdr:colOff>114300</xdr:colOff>
      <xdr:row>78</xdr:row>
      <xdr:rowOff>79324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03148"/>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150788</xdr:rowOff>
    </xdr:from>
    <xdr:to>
      <xdr:col>24</xdr:col>
      <xdr:colOff>114300</xdr:colOff>
      <xdr:row>76</xdr:row>
      <xdr:rowOff>80938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0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129215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102641</xdr:rowOff>
    </xdr:from>
    <xdr:to>
      <xdr:col>20</xdr:col>
      <xdr:colOff>38100</xdr:colOff>
      <xdr:row>76</xdr:row>
      <xdr:rowOff>32792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613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23919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76200</xdr:rowOff>
    </xdr:from>
    <xdr:to>
      <xdr:col>15</xdr:col>
      <xdr:colOff>101600</xdr:colOff>
      <xdr:row>78</xdr:row>
      <xdr:rowOff>6350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168927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7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50698</xdr:rowOff>
    </xdr:from>
    <xdr:to>
      <xdr:col>10</xdr:col>
      <xdr:colOff>165100</xdr:colOff>
      <xdr:row>77</xdr:row>
      <xdr:rowOff>152298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143425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4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28524</xdr:rowOff>
    </xdr:from>
    <xdr:to>
      <xdr:col>6</xdr:col>
      <xdr:colOff>38100</xdr:colOff>
      <xdr:row>78</xdr:row>
      <xdr:rowOff>130124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121251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9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23247</xdr:rowOff>
    </xdr:from>
    <xdr:to>
      <xdr:col>24</xdr:col>
      <xdr:colOff>63500</xdr:colOff>
      <xdr:row>98</xdr:row>
      <xdr:rowOff>47916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825347"/>
          <a:ext cx="838200" cy="2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23247</xdr:rowOff>
    </xdr:from>
    <xdr:to>
      <xdr:col>19</xdr:col>
      <xdr:colOff>177800</xdr:colOff>
      <xdr:row>98</xdr:row>
      <xdr:rowOff>150540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25347"/>
          <a:ext cx="889000" cy="12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150540</xdr:rowOff>
    </xdr:from>
    <xdr:to>
      <xdr:col>15</xdr:col>
      <xdr:colOff>50800</xdr:colOff>
      <xdr:row>98</xdr:row>
      <xdr:rowOff>169304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52640"/>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169190</xdr:rowOff>
    </xdr:from>
    <xdr:to>
      <xdr:col>10</xdr:col>
      <xdr:colOff>114300</xdr:colOff>
      <xdr:row>98</xdr:row>
      <xdr:rowOff>169304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7129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168566</xdr:rowOff>
    </xdr:from>
    <xdr:to>
      <xdr:col>24</xdr:col>
      <xdr:colOff>114300</xdr:colOff>
      <xdr:row>98</xdr:row>
      <xdr:rowOff>98716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9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83493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1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143897</xdr:rowOff>
    </xdr:from>
    <xdr:to>
      <xdr:col>20</xdr:col>
      <xdr:colOff>38100</xdr:colOff>
      <xdr:row>98</xdr:row>
      <xdr:rowOff>74047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65174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6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99740</xdr:rowOff>
    </xdr:from>
    <xdr:to>
      <xdr:col>15</xdr:col>
      <xdr:colOff>101600</xdr:colOff>
      <xdr:row>99</xdr:row>
      <xdr:rowOff>29890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21017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9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118504</xdr:rowOff>
    </xdr:from>
    <xdr:to>
      <xdr:col>10</xdr:col>
      <xdr:colOff>165100</xdr:colOff>
      <xdr:row>99</xdr:row>
      <xdr:rowOff>48654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39781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71501</xdr:rowOff>
    </xdr:from>
    <xdr:to>
      <xdr:col>55</xdr:col>
      <xdr:colOff>0</xdr:colOff>
      <xdr:row>38</xdr:row>
      <xdr:rowOff>77978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86601"/>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70358</xdr:rowOff>
    </xdr:from>
    <xdr:to>
      <xdr:col>50</xdr:col>
      <xdr:colOff>114300</xdr:colOff>
      <xdr:row>38</xdr:row>
      <xdr:rowOff>77978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8545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165227</xdr:rowOff>
    </xdr:from>
    <xdr:to>
      <xdr:col>45</xdr:col>
      <xdr:colOff>177800</xdr:colOff>
      <xdr:row>38</xdr:row>
      <xdr:rowOff>70358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08877"/>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165227</xdr:rowOff>
    </xdr:from>
    <xdr:to>
      <xdr:col>41</xdr:col>
      <xdr:colOff>50800</xdr:colOff>
      <xdr:row>38</xdr:row>
      <xdr:rowOff>41097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08877"/>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20701</xdr:rowOff>
    </xdr:from>
    <xdr:to>
      <xdr:col>55</xdr:col>
      <xdr:colOff>50800</xdr:colOff>
      <xdr:row>38</xdr:row>
      <xdr:rowOff>122301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43578</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87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27178</xdr:rowOff>
    </xdr:from>
    <xdr:to>
      <xdr:col>50</xdr:col>
      <xdr:colOff>165100</xdr:colOff>
      <xdr:row>38</xdr:row>
      <xdr:rowOff>128778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145305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17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19558</xdr:rowOff>
    </xdr:from>
    <xdr:to>
      <xdr:col>46</xdr:col>
      <xdr:colOff>38100</xdr:colOff>
      <xdr:row>38</xdr:row>
      <xdr:rowOff>121158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137685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114427</xdr:rowOff>
    </xdr:from>
    <xdr:to>
      <xdr:col>41</xdr:col>
      <xdr:colOff>101600</xdr:colOff>
      <xdr:row>38</xdr:row>
      <xdr:rowOff>44577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61104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2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161747</xdr:rowOff>
    </xdr:from>
    <xdr:to>
      <xdr:col>36</xdr:col>
      <xdr:colOff>165100</xdr:colOff>
      <xdr:row>38</xdr:row>
      <xdr:rowOff>91897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108424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28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161417</xdr:rowOff>
    </xdr:from>
    <xdr:to>
      <xdr:col>55</xdr:col>
      <xdr:colOff>0</xdr:colOff>
      <xdr:row>58</xdr:row>
      <xdr:rowOff>13007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34067"/>
          <a:ext cx="838200" cy="2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161368</xdr:rowOff>
    </xdr:from>
    <xdr:to>
      <xdr:col>50</xdr:col>
      <xdr:colOff>114300</xdr:colOff>
      <xdr:row>58</xdr:row>
      <xdr:rowOff>13007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934018"/>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161368</xdr:rowOff>
    </xdr:from>
    <xdr:to>
      <xdr:col>45</xdr:col>
      <xdr:colOff>177800</xdr:colOff>
      <xdr:row>58</xdr:row>
      <xdr:rowOff>5316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34018"/>
          <a:ext cx="889000" cy="1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158086</xdr:rowOff>
    </xdr:from>
    <xdr:to>
      <xdr:col>41</xdr:col>
      <xdr:colOff>50800</xdr:colOff>
      <xdr:row>58</xdr:row>
      <xdr:rowOff>5316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30736"/>
          <a:ext cx="8890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90808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110617</xdr:rowOff>
    </xdr:from>
    <xdr:to>
      <xdr:col>55</xdr:col>
      <xdr:colOff>50800</xdr:colOff>
      <xdr:row>58</xdr:row>
      <xdr:rowOff>40767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133494</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133657</xdr:rowOff>
    </xdr:from>
    <xdr:to>
      <xdr:col>50</xdr:col>
      <xdr:colOff>165100</xdr:colOff>
      <xdr:row>58</xdr:row>
      <xdr:rowOff>63807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0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80334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68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110568</xdr:rowOff>
    </xdr:from>
    <xdr:to>
      <xdr:col>46</xdr:col>
      <xdr:colOff>38100</xdr:colOff>
      <xdr:row>58</xdr:row>
      <xdr:rowOff>40718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57245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65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125966</xdr:rowOff>
    </xdr:from>
    <xdr:to>
      <xdr:col>41</xdr:col>
      <xdr:colOff>101600</xdr:colOff>
      <xdr:row>58</xdr:row>
      <xdr:rowOff>56116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72643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67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107286</xdr:rowOff>
    </xdr:from>
    <xdr:to>
      <xdr:col>36</xdr:col>
      <xdr:colOff>165100</xdr:colOff>
      <xdr:row>58</xdr:row>
      <xdr:rowOff>37436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53963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65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95447</xdr:rowOff>
    </xdr:from>
    <xdr:to>
      <xdr:col>55</xdr:col>
      <xdr:colOff>0</xdr:colOff>
      <xdr:row>72</xdr:row>
      <xdr:rowOff>158007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268397"/>
          <a:ext cx="838200" cy="2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60833</xdr:rowOff>
    </xdr:from>
    <xdr:to>
      <xdr:col>50</xdr:col>
      <xdr:colOff>114300</xdr:colOff>
      <xdr:row>72</xdr:row>
      <xdr:rowOff>158007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405233"/>
          <a:ext cx="889000" cy="9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60833</xdr:rowOff>
    </xdr:from>
    <xdr:to>
      <xdr:col>45</xdr:col>
      <xdr:colOff>177800</xdr:colOff>
      <xdr:row>77</xdr:row>
      <xdr:rowOff>94456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405233"/>
          <a:ext cx="889000" cy="89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60089</xdr:rowOff>
    </xdr:from>
    <xdr:to>
      <xdr:col>41</xdr:col>
      <xdr:colOff>50800</xdr:colOff>
      <xdr:row>77</xdr:row>
      <xdr:rowOff>94456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261739"/>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44647</xdr:rowOff>
    </xdr:from>
    <xdr:to>
      <xdr:col>55</xdr:col>
      <xdr:colOff>50800</xdr:colOff>
      <xdr:row>71</xdr:row>
      <xdr:rowOff>146247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2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169124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17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107207</xdr:rowOff>
    </xdr:from>
    <xdr:to>
      <xdr:col>50</xdr:col>
      <xdr:colOff>165100</xdr:colOff>
      <xdr:row>73</xdr:row>
      <xdr:rowOff>37357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4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53884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22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10033</xdr:rowOff>
    </xdr:from>
    <xdr:to>
      <xdr:col>46</xdr:col>
      <xdr:colOff>38100</xdr:colOff>
      <xdr:row>72</xdr:row>
      <xdr:rowOff>111633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35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128160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12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43656</xdr:rowOff>
    </xdr:from>
    <xdr:to>
      <xdr:col>41</xdr:col>
      <xdr:colOff>101600</xdr:colOff>
      <xdr:row>77</xdr:row>
      <xdr:rowOff>145256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161783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2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9289</xdr:rowOff>
    </xdr:from>
    <xdr:to>
      <xdr:col>36</xdr:col>
      <xdr:colOff>165100</xdr:colOff>
      <xdr:row>77</xdr:row>
      <xdr:rowOff>110889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127416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98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137033</xdr:rowOff>
    </xdr:from>
    <xdr:to>
      <xdr:col>55</xdr:col>
      <xdr:colOff>0</xdr:colOff>
      <xdr:row>95</xdr:row>
      <xdr:rowOff>103448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253333"/>
          <a:ext cx="838200" cy="13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103448</xdr:rowOff>
    </xdr:from>
    <xdr:to>
      <xdr:col>50</xdr:col>
      <xdr:colOff>114300</xdr:colOff>
      <xdr:row>97</xdr:row>
      <xdr:rowOff>40278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391198"/>
          <a:ext cx="889000" cy="27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15208</xdr:rowOff>
    </xdr:from>
    <xdr:to>
      <xdr:col>45</xdr:col>
      <xdr:colOff>177800</xdr:colOff>
      <xdr:row>97</xdr:row>
      <xdr:rowOff>40278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645858"/>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65576</xdr:rowOff>
    </xdr:from>
    <xdr:to>
      <xdr:col>41</xdr:col>
      <xdr:colOff>50800</xdr:colOff>
      <xdr:row>97</xdr:row>
      <xdr:rowOff>15208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524776"/>
          <a:ext cx="889000" cy="1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86233</xdr:rowOff>
    </xdr:from>
    <xdr:to>
      <xdr:col>55</xdr:col>
      <xdr:colOff>50800</xdr:colOff>
      <xdr:row>95</xdr:row>
      <xdr:rowOff>16383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20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109110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05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52648</xdr:rowOff>
    </xdr:from>
    <xdr:to>
      <xdr:col>50</xdr:col>
      <xdr:colOff>165100</xdr:colOff>
      <xdr:row>95</xdr:row>
      <xdr:rowOff>154248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170775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11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160928</xdr:rowOff>
    </xdr:from>
    <xdr:to>
      <xdr:col>46</xdr:col>
      <xdr:colOff>38100</xdr:colOff>
      <xdr:row>97</xdr:row>
      <xdr:rowOff>91078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82205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1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135858</xdr:rowOff>
    </xdr:from>
    <xdr:to>
      <xdr:col>41</xdr:col>
      <xdr:colOff>101600</xdr:colOff>
      <xdr:row>97</xdr:row>
      <xdr:rowOff>66008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57135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14776</xdr:rowOff>
    </xdr:from>
    <xdr:to>
      <xdr:col>36</xdr:col>
      <xdr:colOff>165100</xdr:colOff>
      <xdr:row>96</xdr:row>
      <xdr:rowOff>116376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132903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24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10141</xdr:rowOff>
    </xdr:from>
    <xdr:to>
      <xdr:col>85</xdr:col>
      <xdr:colOff>127000</xdr:colOff>
      <xdr:row>37</xdr:row>
      <xdr:rowOff>33172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53791"/>
          <a:ext cx="838200" cy="2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98438</xdr:rowOff>
    </xdr:from>
    <xdr:to>
      <xdr:col>81</xdr:col>
      <xdr:colOff>50800</xdr:colOff>
      <xdr:row>37</xdr:row>
      <xdr:rowOff>33172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099188"/>
          <a:ext cx="889000" cy="27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98438</xdr:rowOff>
    </xdr:from>
    <xdr:to>
      <xdr:col>76</xdr:col>
      <xdr:colOff>114300</xdr:colOff>
      <xdr:row>37</xdr:row>
      <xdr:rowOff>56204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099188"/>
          <a:ext cx="889000" cy="30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56204</xdr:rowOff>
    </xdr:from>
    <xdr:to>
      <xdr:col>71</xdr:col>
      <xdr:colOff>177800</xdr:colOff>
      <xdr:row>37</xdr:row>
      <xdr:rowOff>84836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99854"/>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130791</xdr:rowOff>
    </xdr:from>
    <xdr:to>
      <xdr:col>85</xdr:col>
      <xdr:colOff>177800</xdr:colOff>
      <xdr:row>37</xdr:row>
      <xdr:rowOff>60941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109218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153822</xdr:rowOff>
    </xdr:from>
    <xdr:to>
      <xdr:col>81</xdr:col>
      <xdr:colOff>101600</xdr:colOff>
      <xdr:row>37</xdr:row>
      <xdr:rowOff>83972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75099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1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47638</xdr:rowOff>
    </xdr:from>
    <xdr:to>
      <xdr:col>76</xdr:col>
      <xdr:colOff>165100</xdr:colOff>
      <xdr:row>35</xdr:row>
      <xdr:rowOff>149238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0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165765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8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5404</xdr:rowOff>
    </xdr:from>
    <xdr:to>
      <xdr:col>72</xdr:col>
      <xdr:colOff>38100</xdr:colOff>
      <xdr:row>37</xdr:row>
      <xdr:rowOff>107004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98131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34036</xdr:rowOff>
    </xdr:from>
    <xdr:to>
      <xdr:col>67</xdr:col>
      <xdr:colOff>101600</xdr:colOff>
      <xdr:row>37</xdr:row>
      <xdr:rowOff>135636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126763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58242</xdr:rowOff>
    </xdr:from>
    <xdr:to>
      <xdr:col>85</xdr:col>
      <xdr:colOff>127000</xdr:colOff>
      <xdr:row>57</xdr:row>
      <xdr:rowOff>111899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830892"/>
          <a:ext cx="838200" cy="5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159347</xdr:rowOff>
    </xdr:from>
    <xdr:to>
      <xdr:col>81</xdr:col>
      <xdr:colOff>50800</xdr:colOff>
      <xdr:row>57</xdr:row>
      <xdr:rowOff>58242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417647"/>
          <a:ext cx="889000" cy="41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159347</xdr:rowOff>
    </xdr:from>
    <xdr:to>
      <xdr:col>76</xdr:col>
      <xdr:colOff>114300</xdr:colOff>
      <xdr:row>55</xdr:row>
      <xdr:rowOff>114694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417647"/>
          <a:ext cx="889000" cy="1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114694</xdr:rowOff>
    </xdr:from>
    <xdr:to>
      <xdr:col>71</xdr:col>
      <xdr:colOff>177800</xdr:colOff>
      <xdr:row>57</xdr:row>
      <xdr:rowOff>155118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544444"/>
          <a:ext cx="889000" cy="38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61099</xdr:rowOff>
    </xdr:from>
    <xdr:to>
      <xdr:col>85</xdr:col>
      <xdr:colOff>177800</xdr:colOff>
      <xdr:row>57</xdr:row>
      <xdr:rowOff>162699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39526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7442</xdr:rowOff>
    </xdr:from>
    <xdr:to>
      <xdr:col>81</xdr:col>
      <xdr:colOff>101600</xdr:colOff>
      <xdr:row>57</xdr:row>
      <xdr:rowOff>109042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125569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5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108547</xdr:rowOff>
    </xdr:from>
    <xdr:to>
      <xdr:col>76</xdr:col>
      <xdr:colOff>165100</xdr:colOff>
      <xdr:row>55</xdr:row>
      <xdr:rowOff>38697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36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55224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1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63894</xdr:rowOff>
    </xdr:from>
    <xdr:to>
      <xdr:col>72</xdr:col>
      <xdr:colOff>38100</xdr:colOff>
      <xdr:row>55</xdr:row>
      <xdr:rowOff>165494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4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10571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26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104318</xdr:rowOff>
    </xdr:from>
    <xdr:to>
      <xdr:col>67</xdr:col>
      <xdr:colOff>101600</xdr:colOff>
      <xdr:row>58</xdr:row>
      <xdr:rowOff>34468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50995</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6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27504</xdr:rowOff>
    </xdr:from>
    <xdr:to>
      <xdr:col>85</xdr:col>
      <xdr:colOff>127000</xdr:colOff>
      <xdr:row>78</xdr:row>
      <xdr:rowOff>51895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00604"/>
          <a:ext cx="8382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27504</xdr:rowOff>
    </xdr:from>
    <xdr:to>
      <xdr:col>81</xdr:col>
      <xdr:colOff>50800</xdr:colOff>
      <xdr:row>78</xdr:row>
      <xdr:rowOff>122830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00604"/>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122830</xdr:rowOff>
    </xdr:from>
    <xdr:to>
      <xdr:col>76</xdr:col>
      <xdr:colOff>114300</xdr:colOff>
      <xdr:row>78</xdr:row>
      <xdr:rowOff>134648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95930"/>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110142</xdr:rowOff>
    </xdr:from>
    <xdr:to>
      <xdr:col>71</xdr:col>
      <xdr:colOff>177800</xdr:colOff>
      <xdr:row>78</xdr:row>
      <xdr:rowOff>134648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83242"/>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1095</xdr:rowOff>
    </xdr:from>
    <xdr:to>
      <xdr:col>85</xdr:col>
      <xdr:colOff>177800</xdr:colOff>
      <xdr:row>78</xdr:row>
      <xdr:rowOff>102695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131922</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6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148154</xdr:rowOff>
    </xdr:from>
    <xdr:to>
      <xdr:col>81</xdr:col>
      <xdr:colOff>101600</xdr:colOff>
      <xdr:row>78</xdr:row>
      <xdr:rowOff>78304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94831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12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72030</xdr:rowOff>
    </xdr:from>
    <xdr:to>
      <xdr:col>76</xdr:col>
      <xdr:colOff>165100</xdr:colOff>
      <xdr:row>79</xdr:row>
      <xdr:rowOff>2180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164757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3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83848</xdr:rowOff>
    </xdr:from>
    <xdr:to>
      <xdr:col>72</xdr:col>
      <xdr:colOff>38100</xdr:colOff>
      <xdr:row>79</xdr:row>
      <xdr:rowOff>13998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5125</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549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59342</xdr:rowOff>
    </xdr:from>
    <xdr:to>
      <xdr:col>67</xdr:col>
      <xdr:colOff>101600</xdr:colOff>
      <xdr:row>78</xdr:row>
      <xdr:rowOff>160942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152069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2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51591</xdr:rowOff>
    </xdr:from>
    <xdr:to>
      <xdr:col>85</xdr:col>
      <xdr:colOff>127000</xdr:colOff>
      <xdr:row>95</xdr:row>
      <xdr:rowOff>54482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339341"/>
          <a:ext cx="8382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54482</xdr:rowOff>
    </xdr:from>
    <xdr:to>
      <xdr:col>81</xdr:col>
      <xdr:colOff>50800</xdr:colOff>
      <xdr:row>95</xdr:row>
      <xdr:rowOff>57372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342232"/>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57372</xdr:rowOff>
    </xdr:from>
    <xdr:to>
      <xdr:col>76</xdr:col>
      <xdr:colOff>114300</xdr:colOff>
      <xdr:row>95</xdr:row>
      <xdr:rowOff>78239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345122"/>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77798</xdr:rowOff>
    </xdr:from>
    <xdr:to>
      <xdr:col>71</xdr:col>
      <xdr:colOff>177800</xdr:colOff>
      <xdr:row>95</xdr:row>
      <xdr:rowOff>78239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365548"/>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791</xdr:rowOff>
    </xdr:from>
    <xdr:to>
      <xdr:col>85</xdr:col>
      <xdr:colOff>177800</xdr:colOff>
      <xdr:row>95</xdr:row>
      <xdr:rowOff>102391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8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23668</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13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3682</xdr:rowOff>
    </xdr:from>
    <xdr:to>
      <xdr:col>81</xdr:col>
      <xdr:colOff>101600</xdr:colOff>
      <xdr:row>95</xdr:row>
      <xdr:rowOff>105282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121809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0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6572</xdr:rowOff>
    </xdr:from>
    <xdr:to>
      <xdr:col>76</xdr:col>
      <xdr:colOff>165100</xdr:colOff>
      <xdr:row>95</xdr:row>
      <xdr:rowOff>108172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124699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6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27439</xdr:rowOff>
    </xdr:from>
    <xdr:to>
      <xdr:col>72</xdr:col>
      <xdr:colOff>38100</xdr:colOff>
      <xdr:row>95</xdr:row>
      <xdr:rowOff>129039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145566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26998</xdr:rowOff>
    </xdr:from>
    <xdr:to>
      <xdr:col>67</xdr:col>
      <xdr:colOff>101600</xdr:colOff>
      <xdr:row>95</xdr:row>
      <xdr:rowOff>128598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31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145125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8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・本市の目的別住民一人当たりのコストは、議会費や衛生費、消防費が類似団体内平均を下回ったものの、商工費や土木費が類似団体内平均を大きく上回った。</a:t>
          </a:r>
        </a:p>
        <a:p>
          <a:r>
            <a:rPr kumimoji="1" lang="ja-JP" altLang="en-US" sz="1300">
              <a:latin typeface="ＭＳ Ｐゴシック" panose="020B0600070205080204" pitchFamily="50" charset="-128"/>
              <a:ea typeface="ＭＳ Ｐゴシック" panose="020B0600070205080204" pitchFamily="50" charset="-128"/>
            </a:rPr>
            <a:t>・商工費は商工業振興対策として継続的に行っている中小企業への制度融資に加え、令和２年度に新型コロナウイルス感染症の影響を受けた中小企業に対する融資を新設したことに伴い、令和２年度から引継ぎ、類似団体内平均を大きく上回った。</a:t>
          </a:r>
        </a:p>
        <a:p>
          <a:r>
            <a:rPr kumimoji="1" lang="ja-JP" altLang="en-US" sz="1300">
              <a:latin typeface="ＭＳ Ｐゴシック" panose="020B0600070205080204" pitchFamily="50" charset="-128"/>
              <a:ea typeface="ＭＳ Ｐゴシック" panose="020B0600070205080204" pitchFamily="50" charset="-128"/>
            </a:rPr>
            <a:t>・土木費は小坂田公園の更新整備事業が本格的に始まったため、類似団体内平均を大きく上回った。</a:t>
          </a:r>
        </a:p>
        <a:p>
          <a:r>
            <a:rPr kumimoji="1" lang="ja-JP" altLang="en-US" sz="1300">
              <a:latin typeface="ＭＳ Ｐゴシック" panose="020B0600070205080204" pitchFamily="50" charset="-128"/>
              <a:ea typeface="ＭＳ Ｐゴシック" panose="020B0600070205080204" pitchFamily="50" charset="-128"/>
            </a:rPr>
            <a:t>・災害復旧費は令和３年８月豪雨に対応する災害復旧事業により類似団体内平均を上回った。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令和４年度の財政調整基金残高は、国の財政措置を効果的に活用したことなどに伴い前年度より増加し、依然として本市が財政規律としている標準財政規模の２０％を上回る水準を保っている。</a:t>
          </a:r>
        </a:p>
        <a:p>
          <a:r>
            <a:rPr kumimoji="1" lang="ja-JP" altLang="en-US" sz="1400">
              <a:latin typeface="ＭＳ ゴシック" pitchFamily="49" charset="-128"/>
              <a:ea typeface="ＭＳ ゴシック" pitchFamily="49" charset="-128"/>
            </a:rPr>
            <a:t>　実質単年度収支は、財政調整基金の取り崩しは行っていないものの、前年度の収支が過大となっていることなどから３．３ポイント低下し赤字となった。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長野県塩尻市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令和４年度は全会計が黒字で、介護保険事業特別会計や水道事業会計や黒字額が前年度に比べ増加していることから、連結ベースの黒字額についても大きく増加した。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34862534</v>
      </c>
      <c r="BO4" s="449"/>
      <c r="BP4" s="449"/>
      <c r="BQ4" s="449"/>
      <c r="BR4" s="449"/>
      <c r="BS4" s="449"/>
      <c r="BT4" s="449"/>
      <c r="BU4" s="450"/>
      <c r="BV4" s="448">
        <v>35327133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v>
      </c>
      <c r="CU4" s="589"/>
      <c r="CV4" s="589"/>
      <c r="CW4" s="589"/>
      <c r="CX4" s="589"/>
      <c r="CY4" s="589"/>
      <c r="CZ4" s="589"/>
      <c r="DA4" s="590"/>
      <c r="DB4" s="588">
        <v>6.5</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34160656</v>
      </c>
      <c r="BO5" s="420"/>
      <c r="BP5" s="420"/>
      <c r="BQ5" s="420"/>
      <c r="BR5" s="420"/>
      <c r="BS5" s="420"/>
      <c r="BT5" s="420"/>
      <c r="BU5" s="421"/>
      <c r="BV5" s="419">
        <v>33868611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90.6</v>
      </c>
      <c r="CU5" s="417"/>
      <c r="CV5" s="417"/>
      <c r="CW5" s="417"/>
      <c r="CX5" s="417"/>
      <c r="CY5" s="417"/>
      <c r="CZ5" s="417"/>
      <c r="DA5" s="418"/>
      <c r="DB5" s="416">
        <v>87.1</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701878</v>
      </c>
      <c r="BO6" s="420"/>
      <c r="BP6" s="420"/>
      <c r="BQ6" s="420"/>
      <c r="BR6" s="420"/>
      <c r="BS6" s="420"/>
      <c r="BT6" s="420"/>
      <c r="BU6" s="421"/>
      <c r="BV6" s="419">
        <v>1458522</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92.4</v>
      </c>
      <c r="CU6" s="563"/>
      <c r="CV6" s="563"/>
      <c r="CW6" s="563"/>
      <c r="CX6" s="563"/>
      <c r="CY6" s="563"/>
      <c r="CZ6" s="563"/>
      <c r="DA6" s="564"/>
      <c r="DB6" s="562">
        <v>93.2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160973</v>
      </c>
      <c r="BO7" s="420"/>
      <c r="BP7" s="420"/>
      <c r="BQ7" s="420"/>
      <c r="BR7" s="420"/>
      <c r="BS7" s="420"/>
      <c r="BT7" s="420"/>
      <c r="BU7" s="421"/>
      <c r="BV7" s="419">
        <v>275236</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17814732</v>
      </c>
      <c r="CU7" s="420"/>
      <c r="CV7" s="420"/>
      <c r="CW7" s="420"/>
      <c r="CX7" s="420"/>
      <c r="CY7" s="420"/>
      <c r="CZ7" s="420"/>
      <c r="DA7" s="421"/>
      <c r="DB7" s="419">
        <v>18218747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108</v>
      </c>
      <c r="AV8" s="478"/>
      <c r="AW8" s="478"/>
      <c r="AX8" s="478"/>
      <c r="AY8" s="433" t="s">
        <v>112</v>
      </c>
      <c r="AZ8" s="434"/>
      <c r="BA8" s="434"/>
      <c r="BB8" s="434"/>
      <c r="BC8" s="434"/>
      <c r="BD8" s="434"/>
      <c r="BE8" s="434"/>
      <c r="BF8" s="434"/>
      <c r="BG8" s="434"/>
      <c r="BH8" s="434"/>
      <c r="BI8" s="434"/>
      <c r="BJ8" s="434"/>
      <c r="BK8" s="434"/>
      <c r="BL8" s="434"/>
      <c r="BM8" s="435"/>
      <c r="BN8" s="419">
        <v>540905</v>
      </c>
      <c r="BO8" s="420"/>
      <c r="BP8" s="420"/>
      <c r="BQ8" s="420"/>
      <c r="BR8" s="420"/>
      <c r="BS8" s="420"/>
      <c r="BT8" s="420"/>
      <c r="BU8" s="421"/>
      <c r="BV8" s="419">
        <v>1183286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0.63</v>
      </c>
      <c r="CU8" s="523"/>
      <c r="CV8" s="523"/>
      <c r="CW8" s="523"/>
      <c r="CX8" s="523"/>
      <c r="CY8" s="523"/>
      <c r="CZ8" s="523"/>
      <c r="DA8" s="524"/>
      <c r="DB8" s="522">
        <v>0.64</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67241</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-642381</v>
      </c>
      <c r="BO9" s="420"/>
      <c r="BP9" s="420"/>
      <c r="BQ9" s="420"/>
      <c r="BR9" s="420"/>
      <c r="BS9" s="420"/>
      <c r="BT9" s="420"/>
      <c r="BU9" s="421"/>
      <c r="BV9" s="419">
        <v>84652</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13.4</v>
      </c>
      <c r="CU9" s="417"/>
      <c r="CV9" s="417"/>
      <c r="CW9" s="417"/>
      <c r="CX9" s="417"/>
      <c r="CY9" s="417"/>
      <c r="CZ9" s="417"/>
      <c r="DA9" s="418"/>
      <c r="DB9" s="416">
        <v>13.4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67135</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603106</v>
      </c>
      <c r="BO10" s="420"/>
      <c r="BP10" s="420"/>
      <c r="BQ10" s="420"/>
      <c r="BR10" s="420"/>
      <c r="BS10" s="420"/>
      <c r="BT10" s="420"/>
      <c r="BU10" s="421"/>
      <c r="BV10" s="419">
        <v>556021</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118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66118</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104</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64767</v>
      </c>
      <c r="S13" s="507"/>
      <c r="T13" s="507"/>
      <c r="U13" s="507"/>
      <c r="V13" s="508"/>
      <c r="W13" s="509" t="s">
        <v>141</v>
      </c>
      <c r="X13" s="405"/>
      <c r="Y13" s="405"/>
      <c r="Z13" s="405"/>
      <c r="AA13" s="405"/>
      <c r="AB13" s="406"/>
      <c r="AC13" s="372">
        <v>2593</v>
      </c>
      <c r="AD13" s="373"/>
      <c r="AE13" s="373"/>
      <c r="AF13" s="373"/>
      <c r="AG13" s="374"/>
      <c r="AH13" s="372">
        <v>2729</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-39275</v>
      </c>
      <c r="BO13" s="420"/>
      <c r="BP13" s="420"/>
      <c r="BQ13" s="420"/>
      <c r="BR13" s="420"/>
      <c r="BS13" s="420"/>
      <c r="BT13" s="420"/>
      <c r="BU13" s="421"/>
      <c r="BV13" s="419">
        <v>640673</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6.8</v>
      </c>
      <c r="CU13" s="417"/>
      <c r="CV13" s="417"/>
      <c r="CW13" s="417"/>
      <c r="CX13" s="417"/>
      <c r="CY13" s="417"/>
      <c r="CZ13" s="417"/>
      <c r="DA13" s="418"/>
      <c r="DB13" s="416">
        <v>6.4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66329</v>
      </c>
      <c r="S14" s="507"/>
      <c r="T14" s="507"/>
      <c r="U14" s="507"/>
      <c r="V14" s="508"/>
      <c r="W14" s="510"/>
      <c r="X14" s="408"/>
      <c r="Y14" s="408"/>
      <c r="Z14" s="408"/>
      <c r="AA14" s="408"/>
      <c r="AB14" s="409"/>
      <c r="AC14" s="499">
        <v>7.4</v>
      </c>
      <c r="AD14" s="500"/>
      <c r="AE14" s="500"/>
      <c r="AF14" s="500"/>
      <c r="AG14" s="501"/>
      <c r="AH14" s="499">
        <v>7.7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4.2</v>
      </c>
      <c r="CU14" s="517"/>
      <c r="CV14" s="517"/>
      <c r="CW14" s="517"/>
      <c r="CX14" s="517"/>
      <c r="CY14" s="517"/>
      <c r="CZ14" s="517"/>
      <c r="DA14" s="518"/>
      <c r="DB14" s="516">
        <v>17.399999999999999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148</v>
      </c>
      <c r="N15" s="504"/>
      <c r="O15" s="504"/>
      <c r="P15" s="504"/>
      <c r="Q15" s="505"/>
      <c r="R15" s="506">
        <v>65080</v>
      </c>
      <c r="S15" s="507"/>
      <c r="T15" s="507"/>
      <c r="U15" s="507"/>
      <c r="V15" s="508"/>
      <c r="W15" s="509" t="s">
        <v>149</v>
      </c>
      <c r="X15" s="405"/>
      <c r="Y15" s="405"/>
      <c r="Z15" s="405"/>
      <c r="AA15" s="405"/>
      <c r="AB15" s="406"/>
      <c r="AC15" s="372">
        <v>11869</v>
      </c>
      <c r="AD15" s="373"/>
      <c r="AE15" s="373"/>
      <c r="AF15" s="373"/>
      <c r="AG15" s="374"/>
      <c r="AH15" s="372">
        <v>11832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9404794</v>
      </c>
      <c r="BO15" s="449"/>
      <c r="BP15" s="449"/>
      <c r="BQ15" s="449"/>
      <c r="BR15" s="449"/>
      <c r="BS15" s="449"/>
      <c r="BT15" s="449"/>
      <c r="BU15" s="450"/>
      <c r="BV15" s="448">
        <v>9087582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33.700000000000003</v>
      </c>
      <c r="AD16" s="500"/>
      <c r="AE16" s="500"/>
      <c r="AF16" s="500"/>
      <c r="AG16" s="501"/>
      <c r="AH16" s="499">
        <v>33.5</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15015704</v>
      </c>
      <c r="BO16" s="420"/>
      <c r="BP16" s="420"/>
      <c r="BQ16" s="420"/>
      <c r="BR16" s="420"/>
      <c r="BS16" s="420"/>
      <c r="BT16" s="420"/>
      <c r="BU16" s="421"/>
      <c r="BV16" s="419">
        <v>14579320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20736</v>
      </c>
      <c r="AD17" s="373"/>
      <c r="AE17" s="373"/>
      <c r="AF17" s="373"/>
      <c r="AG17" s="374"/>
      <c r="AH17" s="372">
        <v>20716</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11860371</v>
      </c>
      <c r="BO17" s="420"/>
      <c r="BP17" s="420"/>
      <c r="BQ17" s="420"/>
      <c r="BR17" s="420"/>
      <c r="BS17" s="420"/>
      <c r="BT17" s="420"/>
      <c r="BU17" s="421"/>
      <c r="BV17" s="419">
        <v>11486337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289.98</v>
      </c>
      <c r="M18" s="472"/>
      <c r="N18" s="472"/>
      <c r="O18" s="472"/>
      <c r="P18" s="472"/>
      <c r="Q18" s="472"/>
      <c r="R18" s="473"/>
      <c r="S18" s="473"/>
      <c r="T18" s="473"/>
      <c r="U18" s="473"/>
      <c r="V18" s="474"/>
      <c r="W18" s="490"/>
      <c r="X18" s="491"/>
      <c r="Y18" s="491"/>
      <c r="Z18" s="491"/>
      <c r="AA18" s="491"/>
      <c r="AB18" s="515"/>
      <c r="AC18" s="389">
        <v>58.9</v>
      </c>
      <c r="AD18" s="390"/>
      <c r="AE18" s="390"/>
      <c r="AF18" s="390"/>
      <c r="AG18" s="475"/>
      <c r="AH18" s="389">
        <v>58.7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16566343</v>
      </c>
      <c r="BO18" s="420"/>
      <c r="BP18" s="420"/>
      <c r="BQ18" s="420"/>
      <c r="BR18" s="420"/>
      <c r="BS18" s="420"/>
      <c r="BT18" s="420"/>
      <c r="BU18" s="421"/>
      <c r="BV18" s="419">
        <v>16333132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232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21903007</v>
      </c>
      <c r="BO19" s="420"/>
      <c r="BP19" s="420"/>
      <c r="BQ19" s="420"/>
      <c r="BR19" s="420"/>
      <c r="BS19" s="420"/>
      <c r="BT19" s="420"/>
      <c r="BU19" s="421"/>
      <c r="BV19" s="419">
        <v>21898474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27997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28578499</v>
      </c>
      <c r="BO22" s="449"/>
      <c r="BP22" s="449"/>
      <c r="BQ22" s="449"/>
      <c r="BR22" s="449"/>
      <c r="BS22" s="449"/>
      <c r="BT22" s="449"/>
      <c r="BU22" s="450"/>
      <c r="BV22" s="448">
        <v>28893993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17329484</v>
      </c>
      <c r="BO23" s="420"/>
      <c r="BP23" s="420"/>
      <c r="BQ23" s="420"/>
      <c r="BR23" s="420"/>
      <c r="BS23" s="420"/>
      <c r="BT23" s="420"/>
      <c r="BU23" s="421"/>
      <c r="BV23" s="419">
        <v>16927106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9140</v>
      </c>
      <c r="R24" s="373"/>
      <c r="S24" s="373"/>
      <c r="T24" s="373"/>
      <c r="U24" s="373"/>
      <c r="V24" s="374"/>
      <c r="W24" s="462"/>
      <c r="X24" s="399"/>
      <c r="Y24" s="400"/>
      <c r="Z24" s="375" t="s">
        <v>174</v>
      </c>
      <c r="AA24" s="376"/>
      <c r="AB24" s="376"/>
      <c r="AC24" s="376"/>
      <c r="AD24" s="376"/>
      <c r="AE24" s="376"/>
      <c r="AF24" s="376"/>
      <c r="AG24" s="377"/>
      <c r="AH24" s="372">
        <v>491</v>
      </c>
      <c r="AI24" s="373"/>
      <c r="AJ24" s="373"/>
      <c r="AK24" s="373"/>
      <c r="AL24" s="374"/>
      <c r="AM24" s="372">
        <v>1444031</v>
      </c>
      <c r="AN24" s="373"/>
      <c r="AO24" s="373"/>
      <c r="AP24" s="373"/>
      <c r="AQ24" s="373"/>
      <c r="AR24" s="374"/>
      <c r="AS24" s="372">
        <v>2941</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15755087</v>
      </c>
      <c r="BO24" s="420"/>
      <c r="BP24" s="420"/>
      <c r="BQ24" s="420"/>
      <c r="BR24" s="420"/>
      <c r="BS24" s="420"/>
      <c r="BT24" s="420"/>
      <c r="BU24" s="421"/>
      <c r="BV24" s="419">
        <v>15285684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7560</v>
      </c>
      <c r="R25" s="373"/>
      <c r="S25" s="373"/>
      <c r="T25" s="373"/>
      <c r="U25" s="373"/>
      <c r="V25" s="374"/>
      <c r="W25" s="462"/>
      <c r="X25" s="399"/>
      <c r="Y25" s="400"/>
      <c r="Z25" s="375" t="s">
        <v>177</v>
      </c>
      <c r="AA25" s="376"/>
      <c r="AB25" s="376"/>
      <c r="AC25" s="376"/>
      <c r="AD25" s="376"/>
      <c r="AE25" s="376"/>
      <c r="AF25" s="376"/>
      <c r="AG25" s="377"/>
      <c r="AH25" s="372" t="s">
        <v>139</v>
      </c>
      <c r="AI25" s="373"/>
      <c r="AJ25" s="373"/>
      <c r="AK25" s="373"/>
      <c r="AL25" s="374"/>
      <c r="AM25" s="372" t="s">
        <v>131</v>
      </c>
      <c r="AN25" s="373"/>
      <c r="AO25" s="373"/>
      <c r="AP25" s="373"/>
      <c r="AQ25" s="373"/>
      <c r="AR25" s="374"/>
      <c r="AS25" s="372" t="s">
        <v>178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3932343</v>
      </c>
      <c r="BO25" s="449"/>
      <c r="BP25" s="449"/>
      <c r="BQ25" s="449"/>
      <c r="BR25" s="449"/>
      <c r="BS25" s="449"/>
      <c r="BT25" s="449"/>
      <c r="BU25" s="450"/>
      <c r="BV25" s="448">
        <v>3526711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180</v>
      </c>
      <c r="F26" s="376"/>
      <c r="G26" s="376"/>
      <c r="H26" s="376"/>
      <c r="I26" s="376"/>
      <c r="J26" s="376"/>
      <c r="K26" s="377"/>
      <c r="L26" s="372">
        <v>1</v>
      </c>
      <c r="M26" s="373"/>
      <c r="N26" s="373"/>
      <c r="O26" s="373"/>
      <c r="P26" s="374"/>
      <c r="Q26" s="372">
        <v>6310</v>
      </c>
      <c r="R26" s="373"/>
      <c r="S26" s="373"/>
      <c r="T26" s="373"/>
      <c r="U26" s="373"/>
      <c r="V26" s="374"/>
      <c r="W26" s="462"/>
      <c r="X26" s="399"/>
      <c r="Y26" s="400"/>
      <c r="Z26" s="375" t="s">
        <v>181</v>
      </c>
      <c r="AA26" s="430"/>
      <c r="AB26" s="430"/>
      <c r="AC26" s="430"/>
      <c r="AD26" s="430"/>
      <c r="AE26" s="430"/>
      <c r="AF26" s="430"/>
      <c r="AG26" s="431"/>
      <c r="AH26" s="372">
        <v>13</v>
      </c>
      <c r="AI26" s="373"/>
      <c r="AJ26" s="373"/>
      <c r="AK26" s="373"/>
      <c r="AL26" s="374"/>
      <c r="AM26" s="372">
        <v>37297</v>
      </c>
      <c r="AN26" s="373"/>
      <c r="AO26" s="373"/>
      <c r="AP26" s="373"/>
      <c r="AQ26" s="373"/>
      <c r="AR26" s="374"/>
      <c r="AS26" s="372">
        <v>2869</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183</v>
      </c>
      <c r="F27" s="376"/>
      <c r="G27" s="376"/>
      <c r="H27" s="376"/>
      <c r="I27" s="376"/>
      <c r="J27" s="376"/>
      <c r="K27" s="377"/>
      <c r="L27" s="372">
        <v>1</v>
      </c>
      <c r="M27" s="373"/>
      <c r="N27" s="373"/>
      <c r="O27" s="373"/>
      <c r="P27" s="374"/>
      <c r="Q27" s="372">
        <v>4880</v>
      </c>
      <c r="R27" s="373"/>
      <c r="S27" s="373"/>
      <c r="T27" s="373"/>
      <c r="U27" s="373"/>
      <c r="V27" s="374"/>
      <c r="W27" s="462"/>
      <c r="X27" s="399"/>
      <c r="Y27" s="400"/>
      <c r="Z27" s="375" t="s">
        <v>184</v>
      </c>
      <c r="AA27" s="376"/>
      <c r="AB27" s="376"/>
      <c r="AC27" s="376"/>
      <c r="AD27" s="376"/>
      <c r="AE27" s="376"/>
      <c r="AF27" s="376"/>
      <c r="AG27" s="377"/>
      <c r="AH27" s="372">
        <v>3</v>
      </c>
      <c r="AI27" s="373"/>
      <c r="AJ27" s="373"/>
      <c r="AK27" s="373"/>
      <c r="AL27" s="374"/>
      <c r="AM27" s="372">
        <v>12339</v>
      </c>
      <c r="AN27" s="373"/>
      <c r="AO27" s="373"/>
      <c r="AP27" s="373"/>
      <c r="AQ27" s="373"/>
      <c r="AR27" s="374"/>
      <c r="AS27" s="372">
        <v>4113</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7685</v>
      </c>
      <c r="BO27" s="454"/>
      <c r="BP27" s="454"/>
      <c r="BQ27" s="454"/>
      <c r="BR27" s="454"/>
      <c r="BS27" s="454"/>
      <c r="BT27" s="454"/>
      <c r="BU27" s="455"/>
      <c r="BV27" s="453">
        <v>7674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4250</v>
      </c>
      <c r="R28" s="373"/>
      <c r="S28" s="373"/>
      <c r="T28" s="373"/>
      <c r="U28" s="373"/>
      <c r="V28" s="374"/>
      <c r="W28" s="462"/>
      <c r="X28" s="399"/>
      <c r="Y28" s="400"/>
      <c r="Z28" s="375" t="s">
        <v>187</v>
      </c>
      <c r="AA28" s="376"/>
      <c r="AB28" s="376"/>
      <c r="AC28" s="376"/>
      <c r="AD28" s="376"/>
      <c r="AE28" s="376"/>
      <c r="AF28" s="376"/>
      <c r="AG28" s="377"/>
      <c r="AH28" s="372" t="s">
        <v>139</v>
      </c>
      <c r="AI28" s="373"/>
      <c r="AJ28" s="373"/>
      <c r="AK28" s="373"/>
      <c r="AL28" s="374"/>
      <c r="AM28" s="372" t="s">
        <v>131</v>
      </c>
      <c r="AN28" s="373"/>
      <c r="AO28" s="373"/>
      <c r="AP28" s="373"/>
      <c r="AQ28" s="373"/>
      <c r="AR28" s="374"/>
      <c r="AS28" s="372" t="s">
        <v>178</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5050871</v>
      </c>
      <c r="BO28" s="449"/>
      <c r="BP28" s="449"/>
      <c r="BQ28" s="449"/>
      <c r="BR28" s="449"/>
      <c r="BS28" s="449"/>
      <c r="BT28" s="449"/>
      <c r="BU28" s="450"/>
      <c r="BV28" s="448">
        <v>4447765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16</v>
      </c>
      <c r="M29" s="373"/>
      <c r="N29" s="373"/>
      <c r="O29" s="373"/>
      <c r="P29" s="374"/>
      <c r="Q29" s="372">
        <v>4020</v>
      </c>
      <c r="R29" s="373"/>
      <c r="S29" s="373"/>
      <c r="T29" s="373"/>
      <c r="U29" s="373"/>
      <c r="V29" s="374"/>
      <c r="W29" s="463"/>
      <c r="X29" s="464"/>
      <c r="Y29" s="465"/>
      <c r="Z29" s="375" t="s">
        <v>190</v>
      </c>
      <c r="AA29" s="376"/>
      <c r="AB29" s="376"/>
      <c r="AC29" s="376"/>
      <c r="AD29" s="376"/>
      <c r="AE29" s="376"/>
      <c r="AF29" s="376"/>
      <c r="AG29" s="377"/>
      <c r="AH29" s="372">
        <v>494</v>
      </c>
      <c r="AI29" s="373"/>
      <c r="AJ29" s="373"/>
      <c r="AK29" s="373"/>
      <c r="AL29" s="374"/>
      <c r="AM29" s="372">
        <v>1456370</v>
      </c>
      <c r="AN29" s="373"/>
      <c r="AO29" s="373"/>
      <c r="AP29" s="373"/>
      <c r="AQ29" s="373"/>
      <c r="AR29" s="374"/>
      <c r="AS29" s="372">
        <v>2948</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570856</v>
      </c>
      <c r="BO29" s="420"/>
      <c r="BP29" s="420"/>
      <c r="BQ29" s="420"/>
      <c r="BR29" s="420"/>
      <c r="BS29" s="420"/>
      <c r="BT29" s="420"/>
      <c r="BU29" s="421"/>
      <c r="BV29" s="419">
        <v>570281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98.6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3129577</v>
      </c>
      <c r="BO30" s="454"/>
      <c r="BP30" s="454"/>
      <c r="BQ30" s="454"/>
      <c r="BR30" s="454"/>
      <c r="BS30" s="454"/>
      <c r="BT30" s="454"/>
      <c r="BU30" s="455"/>
      <c r="BV30" s="453">
        <v>3101512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201</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塩尻市国民健康保険事業特別会計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IF('各会計、関係団体の財政状況及び健全化判断比率'!B32="","",'各会計、関係団体の財政状況及び健全化判断比率'!B32)</f>
        <v>塩尻市水道事業会計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松本広域連合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塩尻市土地開発公社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塩尻市介護保険事業特別会計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IF('各会計、関係団体の財政状況及び健全化判断比率'!B33="","",'各会計、関係団体の財政状況及び健全化判断比率'!B33)</f>
        <v>塩尻市下水道事業会計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松本広域連合（松本地域ふるさと基金事業特別会計）</v>
      </c>
      <c r="BZ35" s="368"/>
      <c r="CA35" s="368"/>
      <c r="CB35" s="368"/>
      <c r="CC35" s="368"/>
      <c r="CD35" s="368"/>
      <c r="CE35" s="368"/>
      <c r="CF35" s="368"/>
      <c r="CG35" s="368"/>
      <c r="CH35" s="368"/>
      <c r="CI35" s="368"/>
      <c r="CJ35" s="368"/>
      <c r="CK35" s="368"/>
      <c r="CL35" s="368"/>
      <c r="CM35" s="368"/>
      <c r="CN35" s="181"/>
      <c r="CO35" s="367">
        <f t="shared" ref="CO35:CO43" si="3">IF(CQ35="","",CO34+1)</f>
        <v>20</v>
      </c>
      <c r="CP35" s="367"/>
      <c r="CQ35" s="368" t="str">
        <f>IF('各会計、関係団体の財政状況及び健全化判断比率'!BS8="","",'各会計、関係団体の財政状況及び健全化判断比率'!BS8)</f>
        <v>一般財団法人　塩尻市振興公社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塩尻市国民健康保険楢川診療所事業特別会計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IF('各会計、関係団体の財政状況及び健全化判断比率'!B34="","",'各会計、関係団体の財政状況及び健全化判断比率'!B34)</f>
        <v>塩尻市農業集落排水事業会計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長野県市町村自治振興組合</v>
      </c>
      <c r="BZ36" s="368"/>
      <c r="CA36" s="368"/>
      <c r="CB36" s="368"/>
      <c r="CC36" s="368"/>
      <c r="CD36" s="368"/>
      <c r="CE36" s="368"/>
      <c r="CF36" s="368"/>
      <c r="CG36" s="368"/>
      <c r="CH36" s="368"/>
      <c r="CI36" s="368"/>
      <c r="CJ36" s="368"/>
      <c r="CK36" s="368"/>
      <c r="CL36" s="368"/>
      <c r="CM36" s="368"/>
      <c r="CN36" s="181"/>
      <c r="CO36" s="367">
        <f t="shared" si="3"/>
        <v>21</v>
      </c>
      <c r="CP36" s="367"/>
      <c r="CQ36" s="368" t="str">
        <f>IF('各会計、関係団体の財政状況及び健全化判断比率'!BS9="","",'各会計、関係団体の財政状況及び健全化判断比率'!BS9)</f>
        <v>一般財団法人　塩尻市文化振興事業団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塩尻市後期高齢者医療事業特別会計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長野県後期高齢者医療広域連合（一般会計）</v>
      </c>
      <c r="BZ37" s="368"/>
      <c r="CA37" s="368"/>
      <c r="CB37" s="368"/>
      <c r="CC37" s="368"/>
      <c r="CD37" s="368"/>
      <c r="CE37" s="368"/>
      <c r="CF37" s="368"/>
      <c r="CG37" s="368"/>
      <c r="CH37" s="368"/>
      <c r="CI37" s="368"/>
      <c r="CJ37" s="368"/>
      <c r="CK37" s="368"/>
      <c r="CL37" s="368"/>
      <c r="CM37" s="368"/>
      <c r="CN37" s="181"/>
      <c r="CO37" s="367">
        <f t="shared" si="3"/>
        <v>22</v>
      </c>
      <c r="CP37" s="367"/>
      <c r="CQ37" s="368" t="str">
        <f>IF('各会計、関係団体の財政状況及び健全化判断比率'!BS10="","",'各会計、関係団体の財政状況及び健全化判断比率'!BS10)</f>
        <v>一般財団法人　塩尻筑南勤労者福祉サービスセンター</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長野県後期高齢者医療広域連合（後期高齢者医療事業特別会計）</v>
      </c>
      <c r="BZ38" s="368"/>
      <c r="CA38" s="368"/>
      <c r="CB38" s="368"/>
      <c r="CC38" s="368"/>
      <c r="CD38" s="368"/>
      <c r="CE38" s="368"/>
      <c r="CF38" s="368"/>
      <c r="CG38" s="368"/>
      <c r="CH38" s="368"/>
      <c r="CI38" s="368"/>
      <c r="CJ38" s="368"/>
      <c r="CK38" s="368"/>
      <c r="CL38" s="368"/>
      <c r="CM38" s="368"/>
      <c r="CN38" s="181"/>
      <c r="CO38" s="367">
        <f t="shared" si="3"/>
        <v>23</v>
      </c>
      <c r="CP38" s="367"/>
      <c r="CQ38" s="368" t="str">
        <f>IF('各会計、関係団体の財政状況及び健全化判断比率'!BS11="","",'各会計、関係団体の財政状況及び健全化判断比率'!BS11)</f>
        <v>株式会社　信州ファーム</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辰野町塩尻市小学校組合</v>
      </c>
      <c r="BZ39" s="368"/>
      <c r="CA39" s="368"/>
      <c r="CB39" s="368"/>
      <c r="CC39" s="368"/>
      <c r="CD39" s="368"/>
      <c r="CE39" s="368"/>
      <c r="CF39" s="368"/>
      <c r="CG39" s="368"/>
      <c r="CH39" s="368"/>
      <c r="CI39" s="368"/>
      <c r="CJ39" s="368"/>
      <c r="CK39" s="368"/>
      <c r="CL39" s="368"/>
      <c r="CM39" s="368"/>
      <c r="CN39" s="181"/>
      <c r="CO39" s="367">
        <f t="shared" si="3"/>
        <v>24</v>
      </c>
      <c r="CP39" s="367"/>
      <c r="CQ39" s="368" t="str">
        <f>IF('各会計、関係団体の財政状況及び健全化判断比率'!BS12="","",'各会計、関係団体の財政状況及び健全化判断比率'!BS12)</f>
        <v>一般社団法人　塩尻市農業公社</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松塩安筑老人福祉施設組合</v>
      </c>
      <c r="BZ40" s="368"/>
      <c r="CA40" s="368"/>
      <c r="CB40" s="368"/>
      <c r="CC40" s="368"/>
      <c r="CD40" s="368"/>
      <c r="CE40" s="368"/>
      <c r="CF40" s="368"/>
      <c r="CG40" s="368"/>
      <c r="CH40" s="368"/>
      <c r="CI40" s="368"/>
      <c r="CJ40" s="368"/>
      <c r="CK40" s="368"/>
      <c r="CL40" s="368"/>
      <c r="CM40" s="368"/>
      <c r="CN40" s="181"/>
      <c r="CO40" s="367">
        <f t="shared" si="3"/>
        <v>25</v>
      </c>
      <c r="CP40" s="367"/>
      <c r="CQ40" s="368" t="str">
        <f>IF('各会計、関係団体の財政状況及び健全化判断比率'!BS13="","",'各会計、関係団体の財政状況及び健全化判断比率'!BS13)</f>
        <v>一般財団法人　塩尻・木曽地域地場産業振興センター</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塩尻市辰野町中学校組合</v>
      </c>
      <c r="BZ41" s="368"/>
      <c r="CA41" s="368"/>
      <c r="CB41" s="368"/>
      <c r="CC41" s="368"/>
      <c r="CD41" s="368"/>
      <c r="CE41" s="368"/>
      <c r="CF41" s="368"/>
      <c r="CG41" s="368"/>
      <c r="CH41" s="368"/>
      <c r="CI41" s="368"/>
      <c r="CJ41" s="368"/>
      <c r="CK41" s="368"/>
      <c r="CL41" s="368"/>
      <c r="CM41" s="368"/>
      <c r="CN41" s="181"/>
      <c r="CO41" s="367">
        <f t="shared" si="3"/>
        <v>26</v>
      </c>
      <c r="CP41" s="367"/>
      <c r="CQ41" s="368" t="str">
        <f>IF('各会計、関係団体の財政状況及び健全化判断比率'!BS14="","",'各会計、関係団体の財政状況及び健全化判断比率'!BS14)</f>
        <v>一般財団法人　塩尻市森林公社</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松塩筑木曽老人福祉施設組合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松塩地区広域施設組合（一般会計）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mdjawHj3ArBbj9UxyKw9HrLrP9wFDufdO2TYrvJ7H2baJtww9yql32FKccuNj85JEE6lCz87Oapf1KJ3L540A==" saltValue="+ZpdhBN1fsNSoucVaGPxG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568</v>
      </c>
      <c r="D34" s="1151"/>
      <c r="E34" s="1152"/>
      <c r="F34" s="32">
        <v>5.09</v>
      </c>
      <c r="G34" s="33">
        <v>6.29</v>
      </c>
      <c r="H34" s="33">
        <v>7.35</v>
      </c>
      <c r="I34" s="33">
        <v>8.3800000000000008</v>
      </c>
      <c r="J34" s="34">
        <v>9.4600000000000009</v>
      </c>
      <c r="K34" s="22"/>
      <c r="L34" s="22"/>
      <c r="M34" s="22"/>
      <c r="N34" s="22"/>
      <c r="O34" s="22"/>
      <c r="P34" s="22"/>
    </row>
    <row r="35" spans="1:16" ht="39" customHeight="1" x14ac:dyDescent="0.15">
      <c r="A35" s="22"/>
      <c r="B35" s="35"/>
      <c r="C35" s="1145" t="s">
        <v>569</v>
      </c>
      <c r="D35" s="1146"/>
      <c r="E35" s="1147"/>
      <c r="F35" s="36">
        <v>3.41</v>
      </c>
      <c r="G35" s="37">
        <v>3.13</v>
      </c>
      <c r="H35" s="37">
        <v>2.72</v>
      </c>
      <c r="I35" s="37">
        <v>3.21</v>
      </c>
      <c r="J35" s="38">
        <v>3.46</v>
      </c>
      <c r="K35" s="22"/>
      <c r="L35" s="22"/>
      <c r="M35" s="22"/>
      <c r="N35" s="22"/>
      <c r="O35" s="22"/>
      <c r="P35" s="22"/>
    </row>
    <row r="36" spans="1:16" ht="39" customHeight="1" x14ac:dyDescent="0.15">
      <c r="A36" s="22"/>
      <c r="B36" s="35"/>
      <c r="C36" s="1145" t="s">
        <v>570</v>
      </c>
      <c r="D36" s="1146"/>
      <c r="E36" s="1147"/>
      <c r="F36" s="36">
        <v>3</v>
      </c>
      <c r="G36" s="37">
        <v>4.17</v>
      </c>
      <c r="H36" s="37">
        <v>6.24</v>
      </c>
      <c r="I36" s="37">
        <v>6.48</v>
      </c>
      <c r="J36" s="38">
        <v>3.03</v>
      </c>
      <c r="K36" s="22"/>
      <c r="L36" s="22"/>
      <c r="M36" s="22"/>
      <c r="N36" s="22"/>
      <c r="O36" s="22"/>
      <c r="P36" s="22"/>
    </row>
    <row r="37" spans="1:16" ht="39" customHeight="1" x14ac:dyDescent="0.15">
      <c r="A37" s="22"/>
      <c r="B37" s="35"/>
      <c r="C37" s="1145" t="s">
        <v>571</v>
      </c>
      <c r="D37" s="1146"/>
      <c r="E37" s="1147"/>
      <c r="F37" s="36">
        <v>0.52</v>
      </c>
      <c r="G37" s="37">
        <v>0.47</v>
      </c>
      <c r="H37" s="37">
        <v>0.62</v>
      </c>
      <c r="I37" s="37">
        <v>0.79</v>
      </c>
      <c r="J37" s="38">
        <v>1.07</v>
      </c>
      <c r="K37" s="22"/>
      <c r="L37" s="22"/>
      <c r="M37" s="22"/>
      <c r="N37" s="22"/>
      <c r="O37" s="22"/>
      <c r="P37" s="22"/>
    </row>
    <row r="38" spans="1:16" ht="39" customHeight="1" x14ac:dyDescent="0.15">
      <c r="A38" s="22"/>
      <c r="B38" s="35"/>
      <c r="C38" s="1145" t="s">
        <v>572</v>
      </c>
      <c r="D38" s="1146"/>
      <c r="E38" s="1147"/>
      <c r="F38" s="36">
        <v>0.43</v>
      </c>
      <c r="G38" s="37">
        <v>0.59</v>
      </c>
      <c r="H38" s="37">
        <v>0.59</v>
      </c>
      <c r="I38" s="37">
        <v>0.53</v>
      </c>
      <c r="J38" s="38">
        <v>0.5</v>
      </c>
      <c r="K38" s="22"/>
      <c r="L38" s="22"/>
      <c r="M38" s="22"/>
      <c r="N38" s="22"/>
      <c r="O38" s="22"/>
      <c r="P38" s="22"/>
    </row>
    <row r="39" spans="1:16" ht="39" customHeight="1" x14ac:dyDescent="0.15">
      <c r="A39" s="22"/>
      <c r="B39" s="35"/>
      <c r="C39" s="1145" t="s">
        <v>573</v>
      </c>
      <c r="D39" s="1146"/>
      <c r="E39" s="1147"/>
      <c r="F39" s="36">
        <v>0.13</v>
      </c>
      <c r="G39" s="37">
        <v>0.13</v>
      </c>
      <c r="H39" s="37">
        <v>0.12</v>
      </c>
      <c r="I39" s="37">
        <v>0.13</v>
      </c>
      <c r="J39" s="38">
        <v>0.14000000000000001</v>
      </c>
      <c r="K39" s="22"/>
      <c r="L39" s="22"/>
      <c r="M39" s="22"/>
      <c r="N39" s="22"/>
      <c r="O39" s="22"/>
      <c r="P39" s="22"/>
    </row>
    <row r="40" spans="1:16" ht="39" customHeight="1" x14ac:dyDescent="0.15">
      <c r="A40" s="22"/>
      <c r="B40" s="35"/>
      <c r="C40" s="1145" t="s">
        <v>574</v>
      </c>
      <c r="D40" s="1146"/>
      <c r="E40" s="1147"/>
      <c r="F40" s="36">
        <v>0.18</v>
      </c>
      <c r="G40" s="37">
        <v>0.46</v>
      </c>
      <c r="H40" s="37">
        <v>0.42</v>
      </c>
      <c r="I40" s="37">
        <v>0.44</v>
      </c>
      <c r="J40" s="38">
        <v>0.08</v>
      </c>
      <c r="K40" s="22"/>
      <c r="L40" s="22"/>
      <c r="M40" s="22"/>
      <c r="N40" s="22"/>
      <c r="O40" s="22"/>
      <c r="P40" s="22"/>
    </row>
    <row r="41" spans="1:16" ht="39" customHeight="1" x14ac:dyDescent="0.15">
      <c r="A41" s="22"/>
      <c r="B41" s="35"/>
      <c r="C41" s="1145" t="s">
        <v>575</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576</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577</v>
      </c>
      <c r="D43" s="1149"/>
      <c r="E43" s="1150"/>
      <c r="F43" s="41">
        <v>0</v>
      </c>
      <c r="G43" s="42">
        <v>0</v>
      </c>
      <c r="H43" s="42">
        <v>0.01</v>
      </c>
      <c r="I43" s="42">
        <v>0.01</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vPrnFeIq9u5CwoVHKY+sVaMdAFLSCzIdmtVpR7uZp6EBv9VIAjkttDpMoS2fk7b4hlRc15pzySyGzPWtzi9/Q==" saltValue="SJOkBD8jztRWe4jh+zXY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2917</v>
      </c>
      <c r="L45" s="60">
        <v>2900</v>
      </c>
      <c r="M45" s="60">
        <v>2971</v>
      </c>
      <c r="N45" s="60">
        <v>2966</v>
      </c>
      <c r="O45" s="61">
        <v>2968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15</v>
      </c>
      <c r="F48" s="1155"/>
      <c r="G48" s="1155"/>
      <c r="H48" s="1155"/>
      <c r="I48" s="1155"/>
      <c r="J48" s="1156"/>
      <c r="K48" s="63">
        <v>1088</v>
      </c>
      <c r="L48" s="64">
        <v>1077</v>
      </c>
      <c r="M48" s="64">
        <v>1077</v>
      </c>
      <c r="N48" s="64">
        <v>1075</v>
      </c>
      <c r="O48" s="65">
        <v>1079</v>
      </c>
      <c r="P48" s="48"/>
      <c r="Q48" s="48"/>
      <c r="R48" s="48"/>
      <c r="S48" s="48"/>
      <c r="T48" s="48"/>
      <c r="U48" s="48"/>
    </row>
    <row r="49" spans="1:21" ht="30.75" customHeight="1" x14ac:dyDescent="0.15">
      <c r="A49" s="48"/>
      <c r="B49" s="1178"/>
      <c r="C49" s="1179"/>
      <c r="D49" s="62"/>
      <c r="E49" s="1155" t="s">
        <v>16</v>
      </c>
      <c r="F49" s="1155"/>
      <c r="G49" s="1155"/>
      <c r="H49" s="1155"/>
      <c r="I49" s="1155"/>
      <c r="J49" s="1156"/>
      <c r="K49" s="63">
        <v>151</v>
      </c>
      <c r="L49" s="64">
        <v>123</v>
      </c>
      <c r="M49" s="64">
        <v>100</v>
      </c>
      <c r="N49" s="64">
        <v>66</v>
      </c>
      <c r="O49" s="65">
        <v>72</v>
      </c>
      <c r="P49" s="48"/>
      <c r="Q49" s="48"/>
      <c r="R49" s="48"/>
      <c r="S49" s="48"/>
      <c r="T49" s="48"/>
      <c r="U49" s="48"/>
    </row>
    <row r="50" spans="1:21" ht="30.75" customHeight="1" x14ac:dyDescent="0.15">
      <c r="A50" s="48"/>
      <c r="B50" s="1178"/>
      <c r="C50" s="1179"/>
      <c r="D50" s="62"/>
      <c r="E50" s="1155" t="s">
        <v>17</v>
      </c>
      <c r="F50" s="1155"/>
      <c r="G50" s="1155"/>
      <c r="H50" s="1155"/>
      <c r="I50" s="1155"/>
      <c r="J50" s="1156"/>
      <c r="K50" s="63">
        <v>49</v>
      </c>
      <c r="L50" s="64">
        <v>44</v>
      </c>
      <c r="M50" s="64">
        <v>40</v>
      </c>
      <c r="N50" s="64">
        <v>36</v>
      </c>
      <c r="O50" s="65">
        <v>30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520</v>
      </c>
      <c r="L51" s="64" t="s">
        <v>520</v>
      </c>
      <c r="M51" s="64">
        <v>1</v>
      </c>
      <c r="N51" s="64">
        <v>0</v>
      </c>
      <c r="O51" s="65" t="s">
        <v>520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3363</v>
      </c>
      <c r="L52" s="64">
        <v>3312</v>
      </c>
      <c r="M52" s="64">
        <v>3182</v>
      </c>
      <c r="N52" s="64">
        <v>3105</v>
      </c>
      <c r="O52" s="65">
        <v>3087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842</v>
      </c>
      <c r="L53" s="69">
        <v>832</v>
      </c>
      <c r="M53" s="69">
        <v>1007</v>
      </c>
      <c r="N53" s="69">
        <v>1038</v>
      </c>
      <c r="O53" s="70">
        <v>1062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8ri59dUbcCvOMlJvtcjnA6J2DJVRUGFro1ahlJ1cSCtHDYFe8cj8FYzU0IN8r13VEzyW+TzvhffXO/6d1OH8A==" saltValue="aX7xulGN+wkkDfkSVy2TB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26396</v>
      </c>
      <c r="J41" s="356">
        <v>27430</v>
      </c>
      <c r="K41" s="356">
        <v>28725</v>
      </c>
      <c r="L41" s="356">
        <v>28894</v>
      </c>
      <c r="M41" s="357">
        <v>28578</v>
      </c>
    </row>
    <row r="42" spans="2:13" ht="27.75" customHeight="1" x14ac:dyDescent="0.15">
      <c r="B42" s="1186"/>
      <c r="C42" s="1187"/>
      <c r="D42" s="106"/>
      <c r="E42" s="1190" t="s">
        <v>34</v>
      </c>
      <c r="F42" s="1190"/>
      <c r="G42" s="1190"/>
      <c r="H42" s="1191"/>
      <c r="I42" s="358">
        <v>407</v>
      </c>
      <c r="J42" s="359">
        <v>366</v>
      </c>
      <c r="K42" s="359">
        <v>329</v>
      </c>
      <c r="L42" s="359">
        <v>294</v>
      </c>
      <c r="M42" s="360">
        <v>265</v>
      </c>
    </row>
    <row r="43" spans="2:13" ht="27.75" customHeight="1" x14ac:dyDescent="0.15">
      <c r="B43" s="1186"/>
      <c r="C43" s="1187"/>
      <c r="D43" s="106"/>
      <c r="E43" s="1190" t="s">
        <v>35</v>
      </c>
      <c r="F43" s="1190"/>
      <c r="G43" s="1190"/>
      <c r="H43" s="1191"/>
      <c r="I43" s="358">
        <v>12805</v>
      </c>
      <c r="J43" s="359">
        <v>11896</v>
      </c>
      <c r="K43" s="359">
        <v>11050</v>
      </c>
      <c r="L43" s="359">
        <v>10568</v>
      </c>
      <c r="M43" s="360">
        <v>9459</v>
      </c>
    </row>
    <row r="44" spans="2:13" ht="27.75" customHeight="1" x14ac:dyDescent="0.15">
      <c r="B44" s="1186"/>
      <c r="C44" s="1187"/>
      <c r="D44" s="106"/>
      <c r="E44" s="1190" t="s">
        <v>36</v>
      </c>
      <c r="F44" s="1190"/>
      <c r="G44" s="1190"/>
      <c r="H44" s="1191"/>
      <c r="I44" s="358">
        <v>590</v>
      </c>
      <c r="J44" s="359">
        <v>522</v>
      </c>
      <c r="K44" s="359">
        <v>466</v>
      </c>
      <c r="L44" s="359">
        <v>411</v>
      </c>
      <c r="M44" s="360">
        <v>361</v>
      </c>
    </row>
    <row r="45" spans="2:13" ht="27.75" customHeight="1" x14ac:dyDescent="0.15">
      <c r="B45" s="1186"/>
      <c r="C45" s="1187"/>
      <c r="D45" s="106"/>
      <c r="E45" s="1190" t="s">
        <v>37</v>
      </c>
      <c r="F45" s="1190"/>
      <c r="G45" s="1190"/>
      <c r="H45" s="1191"/>
      <c r="I45" s="358">
        <v>3442</v>
      </c>
      <c r="J45" s="359">
        <v>3444</v>
      </c>
      <c r="K45" s="359">
        <v>3402</v>
      </c>
      <c r="L45" s="359">
        <v>3394</v>
      </c>
      <c r="M45" s="360">
        <v>3303</v>
      </c>
    </row>
    <row r="46" spans="2:13" ht="27.75" customHeight="1" x14ac:dyDescent="0.15">
      <c r="B46" s="1186"/>
      <c r="C46" s="1187"/>
      <c r="D46" s="107"/>
      <c r="E46" s="1190" t="s">
        <v>38</v>
      </c>
      <c r="F46" s="1190"/>
      <c r="G46" s="1190"/>
      <c r="H46" s="1191"/>
      <c r="I46" s="358">
        <v>176</v>
      </c>
      <c r="J46" s="359">
        <v>172</v>
      </c>
      <c r="K46" s="359">
        <v>144</v>
      </c>
      <c r="L46" s="359">
        <v>120</v>
      </c>
      <c r="M46" s="360">
        <v>96</v>
      </c>
    </row>
    <row r="47" spans="2:13" ht="27.75" customHeight="1" x14ac:dyDescent="0.15">
      <c r="B47" s="1186"/>
      <c r="C47" s="1187"/>
      <c r="D47" s="108"/>
      <c r="E47" s="1200" t="s">
        <v>39</v>
      </c>
      <c r="F47" s="1201"/>
      <c r="G47" s="1201"/>
      <c r="H47" s="1202"/>
      <c r="I47" s="358" t="s">
        <v>520</v>
      </c>
      <c r="J47" s="359" t="s">
        <v>520</v>
      </c>
      <c r="K47" s="359" t="s">
        <v>520</v>
      </c>
      <c r="L47" s="359" t="s">
        <v>520</v>
      </c>
      <c r="M47" s="360" t="s">
        <v>520</v>
      </c>
    </row>
    <row r="48" spans="2:13" ht="27.75" customHeight="1" x14ac:dyDescent="0.15">
      <c r="B48" s="1186"/>
      <c r="C48" s="1187"/>
      <c r="D48" s="106"/>
      <c r="E48" s="1190" t="s">
        <v>40</v>
      </c>
      <c r="F48" s="1190"/>
      <c r="G48" s="1190"/>
      <c r="H48" s="1191"/>
      <c r="I48" s="358" t="s">
        <v>520</v>
      </c>
      <c r="J48" s="359" t="s">
        <v>520</v>
      </c>
      <c r="K48" s="359" t="s">
        <v>520</v>
      </c>
      <c r="L48" s="359" t="s">
        <v>520</v>
      </c>
      <c r="M48" s="360" t="s">
        <v>520</v>
      </c>
    </row>
    <row r="49" spans="2:13" ht="27.75" customHeight="1" x14ac:dyDescent="0.15">
      <c r="B49" s="1188"/>
      <c r="C49" s="1189"/>
      <c r="D49" s="106"/>
      <c r="E49" s="1190" t="s">
        <v>41</v>
      </c>
      <c r="F49" s="1190"/>
      <c r="G49" s="1190"/>
      <c r="H49" s="1191"/>
      <c r="I49" s="358" t="s">
        <v>520</v>
      </c>
      <c r="J49" s="359" t="s">
        <v>520</v>
      </c>
      <c r="K49" s="359" t="s">
        <v>520</v>
      </c>
      <c r="L49" s="359" t="s">
        <v>520</v>
      </c>
      <c r="M49" s="360" t="s">
        <v>520</v>
      </c>
    </row>
    <row r="50" spans="2:13" ht="27.75" customHeight="1" x14ac:dyDescent="0.15">
      <c r="B50" s="1184" t="s">
        <v>42</v>
      </c>
      <c r="C50" s="1185"/>
      <c r="D50" s="109"/>
      <c r="E50" s="1190" t="s">
        <v>43</v>
      </c>
      <c r="F50" s="1190"/>
      <c r="G50" s="1190"/>
      <c r="H50" s="1191"/>
      <c r="I50" s="358">
        <v>6301</v>
      </c>
      <c r="J50" s="359">
        <v>6524</v>
      </c>
      <c r="K50" s="359">
        <v>6355</v>
      </c>
      <c r="L50" s="359">
        <v>7459</v>
      </c>
      <c r="M50" s="360">
        <v>8074</v>
      </c>
    </row>
    <row r="51" spans="2:13" ht="27.75" customHeight="1" x14ac:dyDescent="0.15">
      <c r="B51" s="1186"/>
      <c r="C51" s="1187"/>
      <c r="D51" s="106"/>
      <c r="E51" s="1190" t="s">
        <v>44</v>
      </c>
      <c r="F51" s="1190"/>
      <c r="G51" s="1190"/>
      <c r="H51" s="1191"/>
      <c r="I51" s="358">
        <v>3282</v>
      </c>
      <c r="J51" s="359">
        <v>3363</v>
      </c>
      <c r="K51" s="359">
        <v>3266</v>
      </c>
      <c r="L51" s="359">
        <v>3439</v>
      </c>
      <c r="M51" s="360">
        <v>4305</v>
      </c>
    </row>
    <row r="52" spans="2:13" ht="27.75" customHeight="1" x14ac:dyDescent="0.15">
      <c r="B52" s="1188"/>
      <c r="C52" s="1189"/>
      <c r="D52" s="106"/>
      <c r="E52" s="1190" t="s">
        <v>45</v>
      </c>
      <c r="F52" s="1190"/>
      <c r="G52" s="1190"/>
      <c r="H52" s="1191"/>
      <c r="I52" s="358">
        <v>30498</v>
      </c>
      <c r="J52" s="359">
        <v>30313</v>
      </c>
      <c r="K52" s="359">
        <v>30810</v>
      </c>
      <c r="L52" s="359">
        <v>30066</v>
      </c>
      <c r="M52" s="360">
        <v>29041</v>
      </c>
    </row>
    <row r="53" spans="2:13" ht="27.75" customHeight="1" thickBot="1" x14ac:dyDescent="0.2">
      <c r="B53" s="1192" t="s">
        <v>46</v>
      </c>
      <c r="C53" s="1193"/>
      <c r="D53" s="110"/>
      <c r="E53" s="1194" t="s">
        <v>47</v>
      </c>
      <c r="F53" s="1194"/>
      <c r="G53" s="1194"/>
      <c r="H53" s="1195"/>
      <c r="I53" s="361">
        <v>3736</v>
      </c>
      <c r="J53" s="362">
        <v>3630</v>
      </c>
      <c r="K53" s="362">
        <v>3686</v>
      </c>
      <c r="L53" s="362">
        <v>2717</v>
      </c>
      <c r="M53" s="363">
        <v>643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PFy0OSK/BHOtI1atxpiKl9v1/7GvJkoAnKQfTUJ37TRHlAvbwAeGvILgqtqOgxfEqrG89svq/afn/oHwKe/BQ==" saltValue="GJrJERvBSWTS1ta1OLGR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G62" sqref="G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3892</v>
      </c>
      <c r="G55" s="122">
        <v>4448</v>
      </c>
      <c r="H55" s="123">
        <v>5051</v>
      </c>
    </row>
    <row r="56" spans="2:8" ht="52.5" customHeight="1" x14ac:dyDescent="0.15">
      <c r="B56" s="124"/>
      <c r="C56" s="1213" t="s">
        <v>51</v>
      </c>
      <c r="D56" s="1213"/>
      <c r="E56" s="1214"/>
      <c r="F56" s="125">
        <v>230</v>
      </c>
      <c r="G56" s="125">
        <v>570</v>
      </c>
      <c r="H56" s="126">
        <v>571</v>
      </c>
    </row>
    <row r="57" spans="2:8" ht="53.25" customHeight="1" x14ac:dyDescent="0.15">
      <c r="B57" s="124"/>
      <c r="C57" s="1215" t="s">
        <v>52</v>
      </c>
      <c r="D57" s="1215"/>
      <c r="E57" s="1216"/>
      <c r="F57" s="127">
        <v>2842</v>
      </c>
      <c r="G57" s="127">
        <v>3102</v>
      </c>
      <c r="H57" s="128">
        <v>3130</v>
      </c>
    </row>
    <row r="58" spans="2:8" ht="45.75" customHeight="1" x14ac:dyDescent="0.15">
      <c r="B58" s="129"/>
      <c r="C58" s="1203" t="s">
        <v>606</v>
      </c>
      <c r="D58" s="1204"/>
      <c r="E58" s="1205"/>
      <c r="F58" s="130">
        <v>1453</v>
      </c>
      <c r="G58" s="130">
        <v>1454</v>
      </c>
      <c r="H58" s="131">
        <v>1465</v>
      </c>
    </row>
    <row r="59" spans="2:8" ht="45.75" customHeight="1" x14ac:dyDescent="0.15">
      <c r="B59" s="129"/>
      <c r="C59" s="1203" t="s">
        <v>607</v>
      </c>
      <c r="D59" s="1204"/>
      <c r="E59" s="1205"/>
      <c r="F59" s="130">
        <v>0</v>
      </c>
      <c r="G59" s="130">
        <v>418</v>
      </c>
      <c r="H59" s="131">
        <v>413</v>
      </c>
    </row>
    <row r="60" spans="2:8" ht="45.75" customHeight="1" x14ac:dyDescent="0.15">
      <c r="B60" s="129"/>
      <c r="C60" s="1203" t="s">
        <v>608</v>
      </c>
      <c r="D60" s="1204"/>
      <c r="E60" s="1205"/>
      <c r="F60" s="130">
        <v>265</v>
      </c>
      <c r="G60" s="130">
        <v>265</v>
      </c>
      <c r="H60" s="131">
        <v>275</v>
      </c>
    </row>
    <row r="61" spans="2:8" ht="45.75" customHeight="1" x14ac:dyDescent="0.15">
      <c r="B61" s="129"/>
      <c r="C61" s="1203" t="s">
        <v>609</v>
      </c>
      <c r="D61" s="1204"/>
      <c r="E61" s="1205"/>
      <c r="F61" s="130">
        <v>224</v>
      </c>
      <c r="G61" s="130">
        <v>225</v>
      </c>
      <c r="H61" s="131">
        <v>225</v>
      </c>
    </row>
    <row r="62" spans="2:8" ht="45.75" customHeight="1" thickBot="1" x14ac:dyDescent="0.2">
      <c r="B62" s="132"/>
      <c r="C62" s="1206" t="s">
        <v>610</v>
      </c>
      <c r="D62" s="1207"/>
      <c r="E62" s="1208"/>
      <c r="F62" s="133">
        <v>196</v>
      </c>
      <c r="G62" s="133">
        <v>197</v>
      </c>
      <c r="H62" s="134">
        <v>197</v>
      </c>
    </row>
    <row r="63" spans="2:8" ht="52.5" customHeight="1" thickBot="1" x14ac:dyDescent="0.2">
      <c r="B63" s="135"/>
      <c r="C63" s="1209" t="s">
        <v>53</v>
      </c>
      <c r="D63" s="1209"/>
      <c r="E63" s="1210"/>
      <c r="F63" s="136">
        <v>6964</v>
      </c>
      <c r="G63" s="136">
        <v>8120</v>
      </c>
      <c r="H63" s="137">
        <v>8751</v>
      </c>
    </row>
    <row r="64" spans="2:8" x14ac:dyDescent="0.15"/>
  </sheetData>
  <sheetProtection algorithmName="SHA-512" hashValue="g3O33eFuHVPH8LQmbnNX5kXGSKXBPQp65qAj05YiVz0g2qHL8t/hDUyv3EFROHhBSQvNYf5MDv77e2hVnDtwVQ==" saltValue="uLsF08ueN7tHXBDSK7Bf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45118</v>
      </c>
      <c r="E3" s="156"/>
      <c r="F3" s="157">
        <v>54684</v>
      </c>
      <c r="G3" s="158"/>
      <c r="H3" s="159"/>
    </row>
    <row r="4" spans="1:8" x14ac:dyDescent="0.15">
      <c r="A4" s="160"/>
      <c r="B4" s="161"/>
      <c r="C4" s="162"/>
      <c r="D4" s="163">
        <v>24540</v>
      </c>
      <c r="E4" s="164"/>
      <c r="F4" s="165">
        <v>32829</v>
      </c>
      <c r="G4" s="166"/>
      <c r="H4" s="167"/>
    </row>
    <row r="5" spans="1:8" x14ac:dyDescent="0.15">
      <c r="A5" s="148" t="s">
        <v>554</v>
      </c>
      <c r="B5" s="153"/>
      <c r="C5" s="154"/>
      <c r="D5" s="155">
        <v>75517</v>
      </c>
      <c r="E5" s="156"/>
      <c r="F5" s="157">
        <v>62383</v>
      </c>
      <c r="G5" s="158"/>
      <c r="H5" s="159"/>
    </row>
    <row r="6" spans="1:8" x14ac:dyDescent="0.15">
      <c r="A6" s="160"/>
      <c r="B6" s="161"/>
      <c r="C6" s="162"/>
      <c r="D6" s="163">
        <v>32000</v>
      </c>
      <c r="E6" s="164"/>
      <c r="F6" s="165">
        <v>35325</v>
      </c>
      <c r="G6" s="166"/>
      <c r="H6" s="167"/>
    </row>
    <row r="7" spans="1:8" x14ac:dyDescent="0.15">
      <c r="A7" s="148" t="s">
        <v>555</v>
      </c>
      <c r="B7" s="153"/>
      <c r="C7" s="154"/>
      <c r="D7" s="155">
        <v>84076</v>
      </c>
      <c r="E7" s="156"/>
      <c r="F7" s="157">
        <v>63812</v>
      </c>
      <c r="G7" s="158"/>
      <c r="H7" s="159"/>
    </row>
    <row r="8" spans="1:8" x14ac:dyDescent="0.15">
      <c r="A8" s="160"/>
      <c r="B8" s="161"/>
      <c r="C8" s="162"/>
      <c r="D8" s="163">
        <v>52584</v>
      </c>
      <c r="E8" s="164"/>
      <c r="F8" s="165">
        <v>33848</v>
      </c>
      <c r="G8" s="166"/>
      <c r="H8" s="167"/>
    </row>
    <row r="9" spans="1:8" x14ac:dyDescent="0.15">
      <c r="A9" s="148" t="s">
        <v>556</v>
      </c>
      <c r="B9" s="153"/>
      <c r="C9" s="154"/>
      <c r="D9" s="155">
        <v>52473</v>
      </c>
      <c r="E9" s="156"/>
      <c r="F9" s="157">
        <v>54225</v>
      </c>
      <c r="G9" s="158"/>
      <c r="H9" s="159"/>
    </row>
    <row r="10" spans="1:8" x14ac:dyDescent="0.15">
      <c r="A10" s="160"/>
      <c r="B10" s="161"/>
      <c r="C10" s="162"/>
      <c r="D10" s="163">
        <v>22101</v>
      </c>
      <c r="E10" s="164"/>
      <c r="F10" s="165">
        <v>27337</v>
      </c>
      <c r="G10" s="166"/>
      <c r="H10" s="167"/>
    </row>
    <row r="11" spans="1:8" x14ac:dyDescent="0.15">
      <c r="A11" s="148" t="s">
        <v>557</v>
      </c>
      <c r="B11" s="153"/>
      <c r="C11" s="154"/>
      <c r="D11" s="155">
        <v>69830</v>
      </c>
      <c r="E11" s="156"/>
      <c r="F11" s="157">
        <v>54016</v>
      </c>
      <c r="G11" s="158"/>
      <c r="H11" s="159"/>
    </row>
    <row r="12" spans="1:8" x14ac:dyDescent="0.15">
      <c r="A12" s="160"/>
      <c r="B12" s="161"/>
      <c r="C12" s="168"/>
      <c r="D12" s="163">
        <v>32422</v>
      </c>
      <c r="E12" s="164"/>
      <c r="F12" s="165">
        <v>28078</v>
      </c>
      <c r="G12" s="166"/>
      <c r="H12" s="167"/>
    </row>
    <row r="13" spans="1:8" x14ac:dyDescent="0.15">
      <c r="A13" s="148"/>
      <c r="B13" s="153"/>
      <c r="C13" s="169"/>
      <c r="D13" s="170">
        <v>65403</v>
      </c>
      <c r="E13" s="171"/>
      <c r="F13" s="172">
        <v>57824</v>
      </c>
      <c r="G13" s="173"/>
      <c r="H13" s="159"/>
    </row>
    <row r="14" spans="1:8" x14ac:dyDescent="0.15">
      <c r="A14" s="160"/>
      <c r="B14" s="161"/>
      <c r="C14" s="162"/>
      <c r="D14" s="163">
        <v>32729</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3.01</v>
      </c>
      <c r="C19" s="174">
        <f>ROUND(VALUE(SUBSTITUTE(実質収支比率等に係る経年分析!G$48,"▲","-")),2)</f>
        <v>4.1900000000000004</v>
      </c>
      <c r="D19" s="174">
        <f>ROUND(VALUE(SUBSTITUTE(実質収支比率等に係る経年分析!H$48,"▲","-")),2)</f>
        <v>6.26</v>
      </c>
      <c r="E19" s="174">
        <f>ROUND(VALUE(SUBSTITUTE(実質収支比率等に係る経年分析!I$48,"▲","-")),2)</f>
        <v>6.49</v>
      </c>
      <c r="F19" s="174">
        <f>ROUND(VALUE(SUBSTITUTE(実質収支比率等に係る経年分析!J$48,"▲","-")),2)</f>
        <v>3.04</v>
      </c>
    </row>
    <row r="20" spans="1:11" x14ac:dyDescent="0.15">
      <c r="A20" s="174" t="s">
        <v>57</v>
      </c>
      <c r="B20" s="174">
        <f>ROUND(VALUE(SUBSTITUTE(実質収支比率等に係る経年分析!F$47,"▲","-")),2)</f>
        <v>22.88</v>
      </c>
      <c r="C20" s="174">
        <f>ROUND(VALUE(SUBSTITUTE(実質収支比率等に係る経年分析!G$47,"▲","-")),2)</f>
        <v>24.26</v>
      </c>
      <c r="D20" s="174">
        <f>ROUND(VALUE(SUBSTITUTE(実質収支比率等に係る経年分析!H$47,"▲","-")),2)</f>
        <v>22.17</v>
      </c>
      <c r="E20" s="174">
        <f>ROUND(VALUE(SUBSTITUTE(実質収支比率等に係る経年分析!I$47,"▲","-")),2)</f>
        <v>24.41</v>
      </c>
      <c r="F20" s="174">
        <f>ROUND(VALUE(SUBSTITUTE(実質収支比率等に係る経年分析!J$47,"▲","-")),2)</f>
        <v>28.35</v>
      </c>
    </row>
    <row r="21" spans="1:11" x14ac:dyDescent="0.15">
      <c r="A21" s="174" t="s">
        <v>58</v>
      </c>
      <c r="B21" s="174">
        <f>IF(ISNUMBER(VALUE(SUBSTITUTE(実質収支比率等に係る経年分析!F$49,"▲","-"))),ROUND(VALUE(SUBSTITUTE(実質収支比率等に係る経年分析!F$49,"▲","-")),2),NA())</f>
        <v>1.88</v>
      </c>
      <c r="C21" s="174">
        <f>IF(ISNUMBER(VALUE(SUBSTITUTE(実質収支比率等に係る経年分析!G$49,"▲","-"))),ROUND(VALUE(SUBSTITUTE(実質収支比率等に係る経年分析!G$49,"▲","-")),2),NA())</f>
        <v>2.78</v>
      </c>
      <c r="D21" s="174">
        <f>IF(ISNUMBER(VALUE(SUBSTITUTE(実質収支比率等に係る経年分析!H$49,"▲","-"))),ROUND(VALUE(SUBSTITUTE(実質収支比率等に係る経年分析!H$49,"▲","-")),2),NA())</f>
        <v>0.87</v>
      </c>
      <c r="E21" s="174">
        <f>IF(ISNUMBER(VALUE(SUBSTITUTE(実質収支比率等に係る経年分析!I$49,"▲","-"))),ROUND(VALUE(SUBSTITUTE(実質収支比率等に係る経年分析!I$49,"▲","-")),2),NA())</f>
        <v>3.52</v>
      </c>
      <c r="F21" s="174">
        <f>IF(ISNUMBER(VALUE(SUBSTITUTE(実質収支比率等に係る経年分析!J$49,"▲","-"))),ROUND(VALUE(SUBSTITUTE(実質収支比率等に係る経年分析!J$49,"▲","-")),2),NA())</f>
        <v>-0.22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0.01</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塩尻市国民健康保険楢川診療所事業特別会計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塩尻市国民健康保険事業特別会計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15">
      <c r="A31" s="175" t="str">
        <f>IF(連結実質赤字比率に係る赤字・黒字の構成分析!C$39="",NA(),連結実質赤字比率に係る赤字・黒字の構成分析!C$39)</f>
        <v>塩尻市後期高齢者医療事業特別会計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0.14000000000000001</v>
      </c>
    </row>
    <row r="32" spans="1:11" x14ac:dyDescent="0.15">
      <c r="A32" s="175" t="str">
        <f>IF(連結実質赤字比率に係る赤字・黒字の構成分析!C$38="",NA(),連結実質赤字比率に係る赤字・黒字の構成分析!C$38)</f>
        <v>塩尻市農業集落排水事業会計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0.43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v>
      </c>
    </row>
    <row r="33" spans="1:16" x14ac:dyDescent="0.15">
      <c r="A33" s="175" t="str">
        <f>IF(連結実質赤字比率に係る赤字・黒字の構成分析!C$37="",NA(),連結実質赤字比率に係る赤字・黒字の構成分析!C$37)</f>
        <v>塩尻市介護保険事業特別会計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1.07</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6.48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3.03</v>
      </c>
    </row>
    <row r="35" spans="1:16" x14ac:dyDescent="0.15">
      <c r="A35" s="175" t="str">
        <f>IF(連結実質赤字比率に係る赤字・黒字の構成分析!C$35="",NA(),連結実質赤字比率に係る赤字・黒字の構成分析!C$35)</f>
        <v>塩尻市下水道事業会計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3.41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3.13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3.21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3.46</v>
      </c>
    </row>
    <row r="36" spans="1:16" x14ac:dyDescent="0.15">
      <c r="A36" s="175" t="str">
        <f>IF(連結実質赤字比率に係る赤字・黒字の構成分析!C$34="",NA(),連結実質赤字比率に係る赤字・黒字の構成分析!C$34)</f>
        <v>塩尻市水道事業会計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6.29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7.35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8.3800000000000008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9.4600000000000009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3363</v>
      </c>
      <c r="E42" s="176"/>
      <c r="F42" s="176"/>
      <c r="G42" s="176">
        <f>'実質公債費比率（分子）の構造'!L$52</f>
        <v>3312</v>
      </c>
      <c r="H42" s="176"/>
      <c r="I42" s="176"/>
      <c r="J42" s="176">
        <f>'実質公債費比率（分子）の構造'!M$52</f>
        <v>3182</v>
      </c>
      <c r="K42" s="176"/>
      <c r="L42" s="176"/>
      <c r="M42" s="176">
        <f>'実質公債費比率（分子）の構造'!N$52</f>
        <v>3105</v>
      </c>
      <c r="N42" s="176"/>
      <c r="O42" s="176"/>
      <c r="P42" s="176">
        <f>'実質公債費比率（分子）の構造'!O$52</f>
        <v>3087</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1</v>
      </c>
      <c r="I43" s="176"/>
      <c r="J43" s="176"/>
      <c r="K43" s="176">
        <f>'実質公債費比率（分子）の構造'!N$51</f>
        <v>0</v>
      </c>
      <c r="L43" s="176"/>
      <c r="M43" s="176"/>
      <c r="N43" s="176" t="str">
        <f>'実質公債費比率（分子）の構造'!O$51</f>
        <v>-</v>
      </c>
      <c r="O43" s="176"/>
      <c r="P43" s="176"/>
    </row>
    <row r="44" spans="1:16" x14ac:dyDescent="0.15">
      <c r="A44" s="176" t="s">
        <v>67</v>
      </c>
      <c r="B44" s="176">
        <f>'実質公債費比率（分子）の構造'!K$50</f>
        <v>49</v>
      </c>
      <c r="C44" s="176"/>
      <c r="D44" s="176"/>
      <c r="E44" s="176">
        <f>'実質公債費比率（分子）の構造'!L$50</f>
        <v>44</v>
      </c>
      <c r="F44" s="176"/>
      <c r="G44" s="176"/>
      <c r="H44" s="176">
        <f>'実質公債費比率（分子）の構造'!M$50</f>
        <v>40</v>
      </c>
      <c r="I44" s="176"/>
      <c r="J44" s="176"/>
      <c r="K44" s="176">
        <f>'実質公債費比率（分子）の構造'!N$50</f>
        <v>36</v>
      </c>
      <c r="L44" s="176"/>
      <c r="M44" s="176"/>
      <c r="N44" s="176">
        <f>'実質公債費比率（分子）の構造'!O$50</f>
        <v>30</v>
      </c>
      <c r="O44" s="176"/>
      <c r="P44" s="176"/>
    </row>
    <row r="45" spans="1:16" x14ac:dyDescent="0.15">
      <c r="A45" s="176" t="s">
        <v>68</v>
      </c>
      <c r="B45" s="176">
        <f>'実質公債費比率（分子）の構造'!K$49</f>
        <v>151</v>
      </c>
      <c r="C45" s="176"/>
      <c r="D45" s="176"/>
      <c r="E45" s="176">
        <f>'実質公債費比率（分子）の構造'!L$49</f>
        <v>123</v>
      </c>
      <c r="F45" s="176"/>
      <c r="G45" s="176"/>
      <c r="H45" s="176">
        <f>'実質公債費比率（分子）の構造'!M$49</f>
        <v>100</v>
      </c>
      <c r="I45" s="176"/>
      <c r="J45" s="176"/>
      <c r="K45" s="176">
        <f>'実質公債費比率（分子）の構造'!N$49</f>
        <v>66</v>
      </c>
      <c r="L45" s="176"/>
      <c r="M45" s="176"/>
      <c r="N45" s="176">
        <f>'実質公債費比率（分子）の構造'!O$49</f>
        <v>72</v>
      </c>
      <c r="O45" s="176"/>
      <c r="P45" s="176"/>
    </row>
    <row r="46" spans="1:16" x14ac:dyDescent="0.15">
      <c r="A46" s="176" t="s">
        <v>69</v>
      </c>
      <c r="B46" s="176">
        <f>'実質公債費比率（分子）の構造'!K$48</f>
        <v>1088</v>
      </c>
      <c r="C46" s="176"/>
      <c r="D46" s="176"/>
      <c r="E46" s="176">
        <f>'実質公債費比率（分子）の構造'!L$48</f>
        <v>1077</v>
      </c>
      <c r="F46" s="176"/>
      <c r="G46" s="176"/>
      <c r="H46" s="176">
        <f>'実質公債費比率（分子）の構造'!M$48</f>
        <v>1077</v>
      </c>
      <c r="I46" s="176"/>
      <c r="J46" s="176"/>
      <c r="K46" s="176">
        <f>'実質公債費比率（分子）の構造'!N$48</f>
        <v>1075</v>
      </c>
      <c r="L46" s="176"/>
      <c r="M46" s="176"/>
      <c r="N46" s="176">
        <f>'実質公債費比率（分子）の構造'!O$48</f>
        <v>1079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2917</v>
      </c>
      <c r="C49" s="176"/>
      <c r="D49" s="176"/>
      <c r="E49" s="176">
        <f>'実質公債費比率（分子）の構造'!L$45</f>
        <v>2900</v>
      </c>
      <c r="F49" s="176"/>
      <c r="G49" s="176"/>
      <c r="H49" s="176">
        <f>'実質公債費比率（分子）の構造'!M$45</f>
        <v>2971</v>
      </c>
      <c r="I49" s="176"/>
      <c r="J49" s="176"/>
      <c r="K49" s="176">
        <f>'実質公債費比率（分子）の構造'!N$45</f>
        <v>2966</v>
      </c>
      <c r="L49" s="176"/>
      <c r="M49" s="176"/>
      <c r="N49" s="176">
        <f>'実質公債費比率（分子）の構造'!O$45</f>
        <v>2968</v>
      </c>
      <c r="O49" s="176"/>
      <c r="P49" s="176"/>
    </row>
    <row r="50" spans="1:16" x14ac:dyDescent="0.15">
      <c r="A50" s="176" t="s">
        <v>73</v>
      </c>
      <c r="B50" s="176" t="e">
        <f>NA()</f>
        <v>#N/A</v>
      </c>
      <c r="C50" s="176">
        <f>IF(ISNUMBER('実質公債費比率（分子）の構造'!K$53),'実質公債費比率（分子）の構造'!K$53,NA())</f>
        <v>842</v>
      </c>
      <c r="D50" s="176" t="e">
        <f>NA()</f>
        <v>#N/A</v>
      </c>
      <c r="E50" s="176" t="e">
        <f>NA()</f>
        <v>#N/A</v>
      </c>
      <c r="F50" s="176">
        <f>IF(ISNUMBER('実質公債費比率（分子）の構造'!L$53),'実質公債費比率（分子）の構造'!L$53,NA())</f>
        <v>832</v>
      </c>
      <c r="G50" s="176" t="e">
        <f>NA()</f>
        <v>#N/A</v>
      </c>
      <c r="H50" s="176" t="e">
        <f>NA()</f>
        <v>#N/A</v>
      </c>
      <c r="I50" s="176">
        <f>IF(ISNUMBER('実質公債費比率（分子）の構造'!M$53),'実質公債費比率（分子）の構造'!M$53,NA())</f>
        <v>1007</v>
      </c>
      <c r="J50" s="176" t="e">
        <f>NA()</f>
        <v>#N/A</v>
      </c>
      <c r="K50" s="176" t="e">
        <f>NA()</f>
        <v>#N/A</v>
      </c>
      <c r="L50" s="176">
        <f>IF(ISNUMBER('実質公債費比率（分子）の構造'!N$53),'実質公債費比率（分子）の構造'!N$53,NA())</f>
        <v>1038</v>
      </c>
      <c r="M50" s="176" t="e">
        <f>NA()</f>
        <v>#N/A</v>
      </c>
      <c r="N50" s="176" t="e">
        <f>NA()</f>
        <v>#N/A</v>
      </c>
      <c r="O50" s="176">
        <f>IF(ISNUMBER('実質公債費比率（分子）の構造'!O$53),'実質公債費比率（分子）の構造'!O$53,NA())</f>
        <v>1062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30498</v>
      </c>
      <c r="E56" s="175"/>
      <c r="F56" s="175"/>
      <c r="G56" s="175">
        <f>'将来負担比率（分子）の構造'!J$52</f>
        <v>30313</v>
      </c>
      <c r="H56" s="175"/>
      <c r="I56" s="175"/>
      <c r="J56" s="175">
        <f>'将来負担比率（分子）の構造'!K$52</f>
        <v>30810</v>
      </c>
      <c r="K56" s="175"/>
      <c r="L56" s="175"/>
      <c r="M56" s="175">
        <f>'将来負担比率（分子）の構造'!L$52</f>
        <v>30066</v>
      </c>
      <c r="N56" s="175"/>
      <c r="O56" s="175"/>
      <c r="P56" s="175">
        <f>'将来負担比率（分子）の構造'!M$52</f>
        <v>29041</v>
      </c>
    </row>
    <row r="57" spans="1:16" x14ac:dyDescent="0.15">
      <c r="A57" s="175" t="s">
        <v>44</v>
      </c>
      <c r="B57" s="175"/>
      <c r="C57" s="175"/>
      <c r="D57" s="175">
        <f>'将来負担比率（分子）の構造'!I$51</f>
        <v>3282</v>
      </c>
      <c r="E57" s="175"/>
      <c r="F57" s="175"/>
      <c r="G57" s="175">
        <f>'将来負担比率（分子）の構造'!J$51</f>
        <v>3363</v>
      </c>
      <c r="H57" s="175"/>
      <c r="I57" s="175"/>
      <c r="J57" s="175">
        <f>'将来負担比率（分子）の構造'!K$51</f>
        <v>3266</v>
      </c>
      <c r="K57" s="175"/>
      <c r="L57" s="175"/>
      <c r="M57" s="175">
        <f>'将来負担比率（分子）の構造'!L$51</f>
        <v>3439</v>
      </c>
      <c r="N57" s="175"/>
      <c r="O57" s="175"/>
      <c r="P57" s="175">
        <f>'将来負担比率（分子）の構造'!M$51</f>
        <v>4305</v>
      </c>
    </row>
    <row r="58" spans="1:16" x14ac:dyDescent="0.15">
      <c r="A58" s="175" t="s">
        <v>43</v>
      </c>
      <c r="B58" s="175"/>
      <c r="C58" s="175"/>
      <c r="D58" s="175">
        <f>'将来負担比率（分子）の構造'!I$50</f>
        <v>6301</v>
      </c>
      <c r="E58" s="175"/>
      <c r="F58" s="175"/>
      <c r="G58" s="175">
        <f>'将来負担比率（分子）の構造'!J$50</f>
        <v>6524</v>
      </c>
      <c r="H58" s="175"/>
      <c r="I58" s="175"/>
      <c r="J58" s="175">
        <f>'将来負担比率（分子）の構造'!K$50</f>
        <v>6355</v>
      </c>
      <c r="K58" s="175"/>
      <c r="L58" s="175"/>
      <c r="M58" s="175">
        <f>'将来負担比率（分子）の構造'!L$50</f>
        <v>7459</v>
      </c>
      <c r="N58" s="175"/>
      <c r="O58" s="175"/>
      <c r="P58" s="175">
        <f>'将来負担比率（分子）の構造'!M$50</f>
        <v>8074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176</v>
      </c>
      <c r="C61" s="175"/>
      <c r="D61" s="175"/>
      <c r="E61" s="175">
        <f>'将来負担比率（分子）の構造'!J$46</f>
        <v>172</v>
      </c>
      <c r="F61" s="175"/>
      <c r="G61" s="175"/>
      <c r="H61" s="175">
        <f>'将来負担比率（分子）の構造'!K$46</f>
        <v>144</v>
      </c>
      <c r="I61" s="175"/>
      <c r="J61" s="175"/>
      <c r="K61" s="175">
        <f>'将来負担比率（分子）の構造'!L$46</f>
        <v>120</v>
      </c>
      <c r="L61" s="175"/>
      <c r="M61" s="175"/>
      <c r="N61" s="175">
        <f>'将来負担比率（分子）の構造'!M$46</f>
        <v>96</v>
      </c>
      <c r="O61" s="175"/>
      <c r="P61" s="175"/>
    </row>
    <row r="62" spans="1:16" x14ac:dyDescent="0.15">
      <c r="A62" s="175" t="s">
        <v>37</v>
      </c>
      <c r="B62" s="175">
        <f>'将来負担比率（分子）の構造'!I$45</f>
        <v>3442</v>
      </c>
      <c r="C62" s="175"/>
      <c r="D62" s="175"/>
      <c r="E62" s="175">
        <f>'将来負担比率（分子）の構造'!J$45</f>
        <v>3444</v>
      </c>
      <c r="F62" s="175"/>
      <c r="G62" s="175"/>
      <c r="H62" s="175">
        <f>'将来負担比率（分子）の構造'!K$45</f>
        <v>3402</v>
      </c>
      <c r="I62" s="175"/>
      <c r="J62" s="175"/>
      <c r="K62" s="175">
        <f>'将来負担比率（分子）の構造'!L$45</f>
        <v>3394</v>
      </c>
      <c r="L62" s="175"/>
      <c r="M62" s="175"/>
      <c r="N62" s="175">
        <f>'将来負担比率（分子）の構造'!M$45</f>
        <v>3303</v>
      </c>
      <c r="O62" s="175"/>
      <c r="P62" s="175"/>
    </row>
    <row r="63" spans="1:16" x14ac:dyDescent="0.15">
      <c r="A63" s="175" t="s">
        <v>36</v>
      </c>
      <c r="B63" s="175">
        <f>'将来負担比率（分子）の構造'!I$44</f>
        <v>590</v>
      </c>
      <c r="C63" s="175"/>
      <c r="D63" s="175"/>
      <c r="E63" s="175">
        <f>'将来負担比率（分子）の構造'!J$44</f>
        <v>522</v>
      </c>
      <c r="F63" s="175"/>
      <c r="G63" s="175"/>
      <c r="H63" s="175">
        <f>'将来負担比率（分子）の構造'!K$44</f>
        <v>466</v>
      </c>
      <c r="I63" s="175"/>
      <c r="J63" s="175"/>
      <c r="K63" s="175">
        <f>'将来負担比率（分子）の構造'!L$44</f>
        <v>411</v>
      </c>
      <c r="L63" s="175"/>
      <c r="M63" s="175"/>
      <c r="N63" s="175">
        <f>'将来負担比率（分子）の構造'!M$44</f>
        <v>361</v>
      </c>
      <c r="O63" s="175"/>
      <c r="P63" s="175"/>
    </row>
    <row r="64" spans="1:16" x14ac:dyDescent="0.15">
      <c r="A64" s="175" t="s">
        <v>35</v>
      </c>
      <c r="B64" s="175">
        <f>'将来負担比率（分子）の構造'!I$43</f>
        <v>12805</v>
      </c>
      <c r="C64" s="175"/>
      <c r="D64" s="175"/>
      <c r="E64" s="175">
        <f>'将来負担比率（分子）の構造'!J$43</f>
        <v>11896</v>
      </c>
      <c r="F64" s="175"/>
      <c r="G64" s="175"/>
      <c r="H64" s="175">
        <f>'将来負担比率（分子）の構造'!K$43</f>
        <v>11050</v>
      </c>
      <c r="I64" s="175"/>
      <c r="J64" s="175"/>
      <c r="K64" s="175">
        <f>'将来負担比率（分子）の構造'!L$43</f>
        <v>10568</v>
      </c>
      <c r="L64" s="175"/>
      <c r="M64" s="175"/>
      <c r="N64" s="175">
        <f>'将来負担比率（分子）の構造'!M$43</f>
        <v>9459</v>
      </c>
      <c r="O64" s="175"/>
      <c r="P64" s="175"/>
    </row>
    <row r="65" spans="1:16" x14ac:dyDescent="0.15">
      <c r="A65" s="175" t="s">
        <v>34</v>
      </c>
      <c r="B65" s="175">
        <f>'将来負担比率（分子）の構造'!I$42</f>
        <v>407</v>
      </c>
      <c r="C65" s="175"/>
      <c r="D65" s="175"/>
      <c r="E65" s="175">
        <f>'将来負担比率（分子）の構造'!J$42</f>
        <v>366</v>
      </c>
      <c r="F65" s="175"/>
      <c r="G65" s="175"/>
      <c r="H65" s="175">
        <f>'将来負担比率（分子）の構造'!K$42</f>
        <v>329</v>
      </c>
      <c r="I65" s="175"/>
      <c r="J65" s="175"/>
      <c r="K65" s="175">
        <f>'将来負担比率（分子）の構造'!L$42</f>
        <v>294</v>
      </c>
      <c r="L65" s="175"/>
      <c r="M65" s="175"/>
      <c r="N65" s="175">
        <f>'将来負担比率（分子）の構造'!M$42</f>
        <v>265</v>
      </c>
      <c r="O65" s="175"/>
      <c r="P65" s="175"/>
    </row>
    <row r="66" spans="1:16" x14ac:dyDescent="0.15">
      <c r="A66" s="175" t="s">
        <v>33</v>
      </c>
      <c r="B66" s="175">
        <f>'将来負担比率（分子）の構造'!I$41</f>
        <v>26396</v>
      </c>
      <c r="C66" s="175"/>
      <c r="D66" s="175"/>
      <c r="E66" s="175">
        <f>'将来負担比率（分子）の構造'!J$41</f>
        <v>27430</v>
      </c>
      <c r="F66" s="175"/>
      <c r="G66" s="175"/>
      <c r="H66" s="175">
        <f>'将来負担比率（分子）の構造'!K$41</f>
        <v>28725</v>
      </c>
      <c r="I66" s="175"/>
      <c r="J66" s="175"/>
      <c r="K66" s="175">
        <f>'将来負担比率（分子）の構造'!L$41</f>
        <v>28894</v>
      </c>
      <c r="L66" s="175"/>
      <c r="M66" s="175"/>
      <c r="N66" s="175">
        <f>'将来負担比率（分子）の構造'!M$41</f>
        <v>28578</v>
      </c>
      <c r="O66" s="175"/>
      <c r="P66" s="175"/>
    </row>
    <row r="67" spans="1:16" x14ac:dyDescent="0.15">
      <c r="A67" s="175" t="s">
        <v>77</v>
      </c>
      <c r="B67" s="175" t="e">
        <f>NA()</f>
        <v>#N/A</v>
      </c>
      <c r="C67" s="175">
        <f>IF(ISNUMBER('将来負担比率（分子）の構造'!I$53), IF('将来負担比率（分子）の構造'!I$53 &lt; 0, 0, '将来負担比率（分子）の構造'!I$53), NA())</f>
        <v>3736</v>
      </c>
      <c r="D67" s="175" t="e">
        <f>NA()</f>
        <v>#N/A</v>
      </c>
      <c r="E67" s="175" t="e">
        <f>NA()</f>
        <v>#N/A</v>
      </c>
      <c r="F67" s="175">
        <f>IF(ISNUMBER('将来負担比率（分子）の構造'!J$53), IF('将来負担比率（分子）の構造'!J$53 &lt; 0, 0, '将来負担比率（分子）の構造'!J$53), NA())</f>
        <v>3630</v>
      </c>
      <c r="G67" s="175" t="e">
        <f>NA()</f>
        <v>#N/A</v>
      </c>
      <c r="H67" s="175" t="e">
        <f>NA()</f>
        <v>#N/A</v>
      </c>
      <c r="I67" s="175">
        <f>IF(ISNUMBER('将来負担比率（分子）の構造'!K$53), IF('将来負担比率（分子）の構造'!K$53 &lt; 0, 0, '将来負担比率（分子）の構造'!K$53), NA())</f>
        <v>3686</v>
      </c>
      <c r="J67" s="175" t="e">
        <f>NA()</f>
        <v>#N/A</v>
      </c>
      <c r="K67" s="175" t="e">
        <f>NA()</f>
        <v>#N/A</v>
      </c>
      <c r="L67" s="175">
        <f>IF(ISNUMBER('将来負担比率（分子）の構造'!L$53), IF('将来負担比率（分子）の構造'!L$53 &lt; 0, 0, '将来負担比率（分子）の構造'!L$53), NA())</f>
        <v>2717</v>
      </c>
      <c r="M67" s="175" t="e">
        <f>NA()</f>
        <v>#N/A</v>
      </c>
      <c r="N67" s="175" t="e">
        <f>NA()</f>
        <v>#N/A</v>
      </c>
      <c r="O67" s="175">
        <f>IF(ISNUMBER('将来負担比率（分子）の構造'!M$53), IF('将来負担比率（分子）の構造'!M$53 &lt; 0, 0, '将来負担比率（分子）の構造'!M$53), NA())</f>
        <v>643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3892</v>
      </c>
      <c r="C72" s="179">
        <f>基金残高に係る経年分析!G55</f>
        <v>4448</v>
      </c>
      <c r="D72" s="179">
        <f>基金残高に係る経年分析!H55</f>
        <v>5051</v>
      </c>
    </row>
    <row r="73" spans="1:16" x14ac:dyDescent="0.15">
      <c r="A73" s="178" t="s">
        <v>80</v>
      </c>
      <c r="B73" s="179">
        <f>基金残高に係る経年分析!F56</f>
        <v>230</v>
      </c>
      <c r="C73" s="179">
        <f>基金残高に係る経年分析!G56</f>
        <v>570</v>
      </c>
      <c r="D73" s="179">
        <f>基金残高に係る経年分析!H56</f>
        <v>571</v>
      </c>
    </row>
    <row r="74" spans="1:16" x14ac:dyDescent="0.15">
      <c r="A74" s="178" t="s">
        <v>81</v>
      </c>
      <c r="B74" s="179">
        <f>基金残高に係る経年分析!F57</f>
        <v>2842</v>
      </c>
      <c r="C74" s="179">
        <f>基金残高に係る経年分析!G57</f>
        <v>3102</v>
      </c>
      <c r="D74" s="179">
        <f>基金残高に係る経年分析!H57</f>
        <v>3130</v>
      </c>
    </row>
  </sheetData>
  <sheetProtection algorithmName="SHA-512" hashValue="pdgIVEwwGJ20yXqIm8P0EIra9xl/ukmZkitSuUlFe0fYm7C07bll7kyErgLDL+Pxoe0NgREfL9EurmKU0Yew8g==" saltValue="RJOShtLyRNnUuR3gFOt9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Q38" sqref="AQ38:AY38"/>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10293070</v>
      </c>
      <c r="S5" s="677"/>
      <c r="T5" s="677"/>
      <c r="U5" s="677"/>
      <c r="V5" s="677"/>
      <c r="W5" s="677"/>
      <c r="X5" s="677"/>
      <c r="Y5" s="702"/>
      <c r="Z5" s="715">
        <v>29.5</v>
      </c>
      <c r="AA5" s="715"/>
      <c r="AB5" s="715"/>
      <c r="AC5" s="715"/>
      <c r="AD5" s="716">
        <v>9873480</v>
      </c>
      <c r="AE5" s="716"/>
      <c r="AF5" s="716"/>
      <c r="AG5" s="716"/>
      <c r="AH5" s="716"/>
      <c r="AI5" s="716"/>
      <c r="AJ5" s="716"/>
      <c r="AK5" s="716"/>
      <c r="AL5" s="703">
        <v>55.1</v>
      </c>
      <c r="AM5" s="685"/>
      <c r="AN5" s="685"/>
      <c r="AO5" s="704"/>
      <c r="AP5" s="679" t="s">
        <v>231</v>
      </c>
      <c r="AQ5" s="680"/>
      <c r="AR5" s="680"/>
      <c r="AS5" s="680"/>
      <c r="AT5" s="680"/>
      <c r="AU5" s="680"/>
      <c r="AV5" s="680"/>
      <c r="AW5" s="680"/>
      <c r="AX5" s="680"/>
      <c r="AY5" s="680"/>
      <c r="AZ5" s="680"/>
      <c r="BA5" s="680"/>
      <c r="BB5" s="680"/>
      <c r="BC5" s="680"/>
      <c r="BD5" s="680"/>
      <c r="BE5" s="680"/>
      <c r="BF5" s="681"/>
      <c r="BG5" s="621">
        <v>9873399</v>
      </c>
      <c r="BH5" s="622"/>
      <c r="BI5" s="622"/>
      <c r="BJ5" s="622"/>
      <c r="BK5" s="622"/>
      <c r="BL5" s="622"/>
      <c r="BM5" s="622"/>
      <c r="BN5" s="623"/>
      <c r="BO5" s="659">
        <v>95.9</v>
      </c>
      <c r="BP5" s="659"/>
      <c r="BQ5" s="659"/>
      <c r="BR5" s="659"/>
      <c r="BS5" s="660">
        <v>106753</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311185</v>
      </c>
      <c r="S6" s="622"/>
      <c r="T6" s="622"/>
      <c r="U6" s="622"/>
      <c r="V6" s="622"/>
      <c r="W6" s="622"/>
      <c r="X6" s="622"/>
      <c r="Y6" s="623"/>
      <c r="Z6" s="659">
        <v>0.9</v>
      </c>
      <c r="AA6" s="659"/>
      <c r="AB6" s="659"/>
      <c r="AC6" s="659"/>
      <c r="AD6" s="660">
        <v>311185</v>
      </c>
      <c r="AE6" s="660"/>
      <c r="AF6" s="660"/>
      <c r="AG6" s="660"/>
      <c r="AH6" s="660"/>
      <c r="AI6" s="660"/>
      <c r="AJ6" s="660"/>
      <c r="AK6" s="660"/>
      <c r="AL6" s="624">
        <v>1.7</v>
      </c>
      <c r="AM6" s="625"/>
      <c r="AN6" s="625"/>
      <c r="AO6" s="661"/>
      <c r="AP6" s="618" t="s">
        <v>236</v>
      </c>
      <c r="AQ6" s="619"/>
      <c r="AR6" s="619"/>
      <c r="AS6" s="619"/>
      <c r="AT6" s="619"/>
      <c r="AU6" s="619"/>
      <c r="AV6" s="619"/>
      <c r="AW6" s="619"/>
      <c r="AX6" s="619"/>
      <c r="AY6" s="619"/>
      <c r="AZ6" s="619"/>
      <c r="BA6" s="619"/>
      <c r="BB6" s="619"/>
      <c r="BC6" s="619"/>
      <c r="BD6" s="619"/>
      <c r="BE6" s="619"/>
      <c r="BF6" s="620"/>
      <c r="BG6" s="621">
        <v>9873399</v>
      </c>
      <c r="BH6" s="622"/>
      <c r="BI6" s="622"/>
      <c r="BJ6" s="622"/>
      <c r="BK6" s="622"/>
      <c r="BL6" s="622"/>
      <c r="BM6" s="622"/>
      <c r="BN6" s="623"/>
      <c r="BO6" s="659">
        <v>95.9</v>
      </c>
      <c r="BP6" s="659"/>
      <c r="BQ6" s="659"/>
      <c r="BR6" s="659"/>
      <c r="BS6" s="660">
        <v>106753</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191138</v>
      </c>
      <c r="CS6" s="622"/>
      <c r="CT6" s="622"/>
      <c r="CU6" s="622"/>
      <c r="CV6" s="622"/>
      <c r="CW6" s="622"/>
      <c r="CX6" s="622"/>
      <c r="CY6" s="623"/>
      <c r="CZ6" s="703">
        <v>0.6</v>
      </c>
      <c r="DA6" s="685"/>
      <c r="DB6" s="685"/>
      <c r="DC6" s="705"/>
      <c r="DD6" s="627" t="s">
        <v>131</v>
      </c>
      <c r="DE6" s="622"/>
      <c r="DF6" s="622"/>
      <c r="DG6" s="622"/>
      <c r="DH6" s="622"/>
      <c r="DI6" s="622"/>
      <c r="DJ6" s="622"/>
      <c r="DK6" s="622"/>
      <c r="DL6" s="622"/>
      <c r="DM6" s="622"/>
      <c r="DN6" s="622"/>
      <c r="DO6" s="622"/>
      <c r="DP6" s="623"/>
      <c r="DQ6" s="627">
        <v>191138</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3657</v>
      </c>
      <c r="S7" s="622"/>
      <c r="T7" s="622"/>
      <c r="U7" s="622"/>
      <c r="V7" s="622"/>
      <c r="W7" s="622"/>
      <c r="X7" s="622"/>
      <c r="Y7" s="623"/>
      <c r="Z7" s="659">
        <v>0</v>
      </c>
      <c r="AA7" s="659"/>
      <c r="AB7" s="659"/>
      <c r="AC7" s="659"/>
      <c r="AD7" s="660">
        <v>3657</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4302316</v>
      </c>
      <c r="BH7" s="622"/>
      <c r="BI7" s="622"/>
      <c r="BJ7" s="622"/>
      <c r="BK7" s="622"/>
      <c r="BL7" s="622"/>
      <c r="BM7" s="622"/>
      <c r="BN7" s="623"/>
      <c r="BO7" s="659">
        <v>41.8</v>
      </c>
      <c r="BP7" s="659"/>
      <c r="BQ7" s="659"/>
      <c r="BR7" s="659"/>
      <c r="BS7" s="660">
        <v>106753</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4040211</v>
      </c>
      <c r="CS7" s="622"/>
      <c r="CT7" s="622"/>
      <c r="CU7" s="622"/>
      <c r="CV7" s="622"/>
      <c r="CW7" s="622"/>
      <c r="CX7" s="622"/>
      <c r="CY7" s="623"/>
      <c r="CZ7" s="659">
        <v>11.8</v>
      </c>
      <c r="DA7" s="659"/>
      <c r="DB7" s="659"/>
      <c r="DC7" s="659"/>
      <c r="DD7" s="627">
        <v>360947</v>
      </c>
      <c r="DE7" s="622"/>
      <c r="DF7" s="622"/>
      <c r="DG7" s="622"/>
      <c r="DH7" s="622"/>
      <c r="DI7" s="622"/>
      <c r="DJ7" s="622"/>
      <c r="DK7" s="622"/>
      <c r="DL7" s="622"/>
      <c r="DM7" s="622"/>
      <c r="DN7" s="622"/>
      <c r="DO7" s="622"/>
      <c r="DP7" s="623"/>
      <c r="DQ7" s="627">
        <v>3225402</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44148</v>
      </c>
      <c r="S8" s="622"/>
      <c r="T8" s="622"/>
      <c r="U8" s="622"/>
      <c r="V8" s="622"/>
      <c r="W8" s="622"/>
      <c r="X8" s="622"/>
      <c r="Y8" s="623"/>
      <c r="Z8" s="659">
        <v>0.1</v>
      </c>
      <c r="AA8" s="659"/>
      <c r="AB8" s="659"/>
      <c r="AC8" s="659"/>
      <c r="AD8" s="660">
        <v>44148</v>
      </c>
      <c r="AE8" s="660"/>
      <c r="AF8" s="660"/>
      <c r="AG8" s="660"/>
      <c r="AH8" s="660"/>
      <c r="AI8" s="660"/>
      <c r="AJ8" s="660"/>
      <c r="AK8" s="660"/>
      <c r="AL8" s="624">
        <v>0.2</v>
      </c>
      <c r="AM8" s="625"/>
      <c r="AN8" s="625"/>
      <c r="AO8" s="661"/>
      <c r="AP8" s="618" t="s">
        <v>242</v>
      </c>
      <c r="AQ8" s="619"/>
      <c r="AR8" s="619"/>
      <c r="AS8" s="619"/>
      <c r="AT8" s="619"/>
      <c r="AU8" s="619"/>
      <c r="AV8" s="619"/>
      <c r="AW8" s="619"/>
      <c r="AX8" s="619"/>
      <c r="AY8" s="619"/>
      <c r="AZ8" s="619"/>
      <c r="BA8" s="619"/>
      <c r="BB8" s="619"/>
      <c r="BC8" s="619"/>
      <c r="BD8" s="619"/>
      <c r="BE8" s="619"/>
      <c r="BF8" s="620"/>
      <c r="BG8" s="621">
        <v>126940</v>
      </c>
      <c r="BH8" s="622"/>
      <c r="BI8" s="622"/>
      <c r="BJ8" s="622"/>
      <c r="BK8" s="622"/>
      <c r="BL8" s="622"/>
      <c r="BM8" s="622"/>
      <c r="BN8" s="623"/>
      <c r="BO8" s="659">
        <v>1.2</v>
      </c>
      <c r="BP8" s="659"/>
      <c r="BQ8" s="659"/>
      <c r="BR8" s="659"/>
      <c r="BS8" s="660" t="s">
        <v>243</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10686429</v>
      </c>
      <c r="CS8" s="622"/>
      <c r="CT8" s="622"/>
      <c r="CU8" s="622"/>
      <c r="CV8" s="622"/>
      <c r="CW8" s="622"/>
      <c r="CX8" s="622"/>
      <c r="CY8" s="623"/>
      <c r="CZ8" s="659">
        <v>31.3</v>
      </c>
      <c r="DA8" s="659"/>
      <c r="DB8" s="659"/>
      <c r="DC8" s="659"/>
      <c r="DD8" s="627">
        <v>238414</v>
      </c>
      <c r="DE8" s="622"/>
      <c r="DF8" s="622"/>
      <c r="DG8" s="622"/>
      <c r="DH8" s="622"/>
      <c r="DI8" s="622"/>
      <c r="DJ8" s="622"/>
      <c r="DK8" s="622"/>
      <c r="DL8" s="622"/>
      <c r="DM8" s="622"/>
      <c r="DN8" s="622"/>
      <c r="DO8" s="622"/>
      <c r="DP8" s="623"/>
      <c r="DQ8" s="627">
        <v>6130585</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31850</v>
      </c>
      <c r="S9" s="622"/>
      <c r="T9" s="622"/>
      <c r="U9" s="622"/>
      <c r="V9" s="622"/>
      <c r="W9" s="622"/>
      <c r="X9" s="622"/>
      <c r="Y9" s="623"/>
      <c r="Z9" s="659">
        <v>0.1</v>
      </c>
      <c r="AA9" s="659"/>
      <c r="AB9" s="659"/>
      <c r="AC9" s="659"/>
      <c r="AD9" s="660">
        <v>31850</v>
      </c>
      <c r="AE9" s="660"/>
      <c r="AF9" s="660"/>
      <c r="AG9" s="660"/>
      <c r="AH9" s="660"/>
      <c r="AI9" s="660"/>
      <c r="AJ9" s="660"/>
      <c r="AK9" s="660"/>
      <c r="AL9" s="624">
        <v>0.2</v>
      </c>
      <c r="AM9" s="625"/>
      <c r="AN9" s="625"/>
      <c r="AO9" s="661"/>
      <c r="AP9" s="618" t="s">
        <v>246</v>
      </c>
      <c r="AQ9" s="619"/>
      <c r="AR9" s="619"/>
      <c r="AS9" s="619"/>
      <c r="AT9" s="619"/>
      <c r="AU9" s="619"/>
      <c r="AV9" s="619"/>
      <c r="AW9" s="619"/>
      <c r="AX9" s="619"/>
      <c r="AY9" s="619"/>
      <c r="AZ9" s="619"/>
      <c r="BA9" s="619"/>
      <c r="BB9" s="619"/>
      <c r="BC9" s="619"/>
      <c r="BD9" s="619"/>
      <c r="BE9" s="619"/>
      <c r="BF9" s="620"/>
      <c r="BG9" s="621">
        <v>3555925</v>
      </c>
      <c r="BH9" s="622"/>
      <c r="BI9" s="622"/>
      <c r="BJ9" s="622"/>
      <c r="BK9" s="622"/>
      <c r="BL9" s="622"/>
      <c r="BM9" s="622"/>
      <c r="BN9" s="623"/>
      <c r="BO9" s="659">
        <v>34.5</v>
      </c>
      <c r="BP9" s="659"/>
      <c r="BQ9" s="659"/>
      <c r="BR9" s="659"/>
      <c r="BS9" s="660" t="s">
        <v>243</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1905361</v>
      </c>
      <c r="CS9" s="622"/>
      <c r="CT9" s="622"/>
      <c r="CU9" s="622"/>
      <c r="CV9" s="622"/>
      <c r="CW9" s="622"/>
      <c r="CX9" s="622"/>
      <c r="CY9" s="623"/>
      <c r="CZ9" s="659">
        <v>5.6</v>
      </c>
      <c r="DA9" s="659"/>
      <c r="DB9" s="659"/>
      <c r="DC9" s="659"/>
      <c r="DD9" s="627">
        <v>44349</v>
      </c>
      <c r="DE9" s="622"/>
      <c r="DF9" s="622"/>
      <c r="DG9" s="622"/>
      <c r="DH9" s="622"/>
      <c r="DI9" s="622"/>
      <c r="DJ9" s="622"/>
      <c r="DK9" s="622"/>
      <c r="DL9" s="622"/>
      <c r="DM9" s="622"/>
      <c r="DN9" s="622"/>
      <c r="DO9" s="622"/>
      <c r="DP9" s="623"/>
      <c r="DQ9" s="627">
        <v>1272757</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243</v>
      </c>
      <c r="S10" s="622"/>
      <c r="T10" s="622"/>
      <c r="U10" s="622"/>
      <c r="V10" s="622"/>
      <c r="W10" s="622"/>
      <c r="X10" s="622"/>
      <c r="Y10" s="623"/>
      <c r="Z10" s="659" t="s">
        <v>178</v>
      </c>
      <c r="AA10" s="659"/>
      <c r="AB10" s="659"/>
      <c r="AC10" s="659"/>
      <c r="AD10" s="660" t="s">
        <v>243</v>
      </c>
      <c r="AE10" s="660"/>
      <c r="AF10" s="660"/>
      <c r="AG10" s="660"/>
      <c r="AH10" s="660"/>
      <c r="AI10" s="660"/>
      <c r="AJ10" s="660"/>
      <c r="AK10" s="660"/>
      <c r="AL10" s="624" t="s">
        <v>131</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226957</v>
      </c>
      <c r="BH10" s="622"/>
      <c r="BI10" s="622"/>
      <c r="BJ10" s="622"/>
      <c r="BK10" s="622"/>
      <c r="BL10" s="622"/>
      <c r="BM10" s="622"/>
      <c r="BN10" s="623"/>
      <c r="BO10" s="659">
        <v>2.2000000000000002</v>
      </c>
      <c r="BP10" s="659"/>
      <c r="BQ10" s="659"/>
      <c r="BR10" s="659"/>
      <c r="BS10" s="660" t="s">
        <v>131</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125266</v>
      </c>
      <c r="CS10" s="622"/>
      <c r="CT10" s="622"/>
      <c r="CU10" s="622"/>
      <c r="CV10" s="622"/>
      <c r="CW10" s="622"/>
      <c r="CX10" s="622"/>
      <c r="CY10" s="623"/>
      <c r="CZ10" s="659">
        <v>0.4</v>
      </c>
      <c r="DA10" s="659"/>
      <c r="DB10" s="659"/>
      <c r="DC10" s="659"/>
      <c r="DD10" s="627" t="s">
        <v>178</v>
      </c>
      <c r="DE10" s="622"/>
      <c r="DF10" s="622"/>
      <c r="DG10" s="622"/>
      <c r="DH10" s="622"/>
      <c r="DI10" s="622"/>
      <c r="DJ10" s="622"/>
      <c r="DK10" s="622"/>
      <c r="DL10" s="622"/>
      <c r="DM10" s="622"/>
      <c r="DN10" s="622"/>
      <c r="DO10" s="622"/>
      <c r="DP10" s="623"/>
      <c r="DQ10" s="627">
        <v>53207</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1764385</v>
      </c>
      <c r="S11" s="622"/>
      <c r="T11" s="622"/>
      <c r="U11" s="622"/>
      <c r="V11" s="622"/>
      <c r="W11" s="622"/>
      <c r="X11" s="622"/>
      <c r="Y11" s="623"/>
      <c r="Z11" s="624">
        <v>5.0999999999999996</v>
      </c>
      <c r="AA11" s="625"/>
      <c r="AB11" s="625"/>
      <c r="AC11" s="626"/>
      <c r="AD11" s="627">
        <v>1764385</v>
      </c>
      <c r="AE11" s="622"/>
      <c r="AF11" s="622"/>
      <c r="AG11" s="622"/>
      <c r="AH11" s="622"/>
      <c r="AI11" s="622"/>
      <c r="AJ11" s="622"/>
      <c r="AK11" s="623"/>
      <c r="AL11" s="624">
        <v>9.8000000000000007</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392494</v>
      </c>
      <c r="BH11" s="622"/>
      <c r="BI11" s="622"/>
      <c r="BJ11" s="622"/>
      <c r="BK11" s="622"/>
      <c r="BL11" s="622"/>
      <c r="BM11" s="622"/>
      <c r="BN11" s="623"/>
      <c r="BO11" s="659">
        <v>3.8</v>
      </c>
      <c r="BP11" s="659"/>
      <c r="BQ11" s="659"/>
      <c r="BR11" s="659"/>
      <c r="BS11" s="660">
        <v>106753</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1135245</v>
      </c>
      <c r="CS11" s="622"/>
      <c r="CT11" s="622"/>
      <c r="CU11" s="622"/>
      <c r="CV11" s="622"/>
      <c r="CW11" s="622"/>
      <c r="CX11" s="622"/>
      <c r="CY11" s="623"/>
      <c r="CZ11" s="659">
        <v>3.3</v>
      </c>
      <c r="DA11" s="659"/>
      <c r="DB11" s="659"/>
      <c r="DC11" s="659"/>
      <c r="DD11" s="627">
        <v>466850</v>
      </c>
      <c r="DE11" s="622"/>
      <c r="DF11" s="622"/>
      <c r="DG11" s="622"/>
      <c r="DH11" s="622"/>
      <c r="DI11" s="622"/>
      <c r="DJ11" s="622"/>
      <c r="DK11" s="622"/>
      <c r="DL11" s="622"/>
      <c r="DM11" s="622"/>
      <c r="DN11" s="622"/>
      <c r="DO11" s="622"/>
      <c r="DP11" s="623"/>
      <c r="DQ11" s="627">
        <v>792381</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v>19318</v>
      </c>
      <c r="S12" s="622"/>
      <c r="T12" s="622"/>
      <c r="U12" s="622"/>
      <c r="V12" s="622"/>
      <c r="W12" s="622"/>
      <c r="X12" s="622"/>
      <c r="Y12" s="623"/>
      <c r="Z12" s="659">
        <v>0.1</v>
      </c>
      <c r="AA12" s="659"/>
      <c r="AB12" s="659"/>
      <c r="AC12" s="659"/>
      <c r="AD12" s="660">
        <v>19318</v>
      </c>
      <c r="AE12" s="660"/>
      <c r="AF12" s="660"/>
      <c r="AG12" s="660"/>
      <c r="AH12" s="660"/>
      <c r="AI12" s="660"/>
      <c r="AJ12" s="660"/>
      <c r="AK12" s="660"/>
      <c r="AL12" s="624">
        <v>0.1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4882117</v>
      </c>
      <c r="BH12" s="622"/>
      <c r="BI12" s="622"/>
      <c r="BJ12" s="622"/>
      <c r="BK12" s="622"/>
      <c r="BL12" s="622"/>
      <c r="BM12" s="622"/>
      <c r="BN12" s="623"/>
      <c r="BO12" s="659">
        <v>47.4</v>
      </c>
      <c r="BP12" s="659"/>
      <c r="BQ12" s="659"/>
      <c r="BR12" s="659"/>
      <c r="BS12" s="660" t="s">
        <v>243</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4583496</v>
      </c>
      <c r="CS12" s="622"/>
      <c r="CT12" s="622"/>
      <c r="CU12" s="622"/>
      <c r="CV12" s="622"/>
      <c r="CW12" s="622"/>
      <c r="CX12" s="622"/>
      <c r="CY12" s="623"/>
      <c r="CZ12" s="659">
        <v>13.4</v>
      </c>
      <c r="DA12" s="659"/>
      <c r="DB12" s="659"/>
      <c r="DC12" s="659"/>
      <c r="DD12" s="627">
        <v>762555</v>
      </c>
      <c r="DE12" s="622"/>
      <c r="DF12" s="622"/>
      <c r="DG12" s="622"/>
      <c r="DH12" s="622"/>
      <c r="DI12" s="622"/>
      <c r="DJ12" s="622"/>
      <c r="DK12" s="622"/>
      <c r="DL12" s="622"/>
      <c r="DM12" s="622"/>
      <c r="DN12" s="622"/>
      <c r="DO12" s="622"/>
      <c r="DP12" s="623"/>
      <c r="DQ12" s="627">
        <v>978751</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243</v>
      </c>
      <c r="S13" s="622"/>
      <c r="T13" s="622"/>
      <c r="U13" s="622"/>
      <c r="V13" s="622"/>
      <c r="W13" s="622"/>
      <c r="X13" s="622"/>
      <c r="Y13" s="623"/>
      <c r="Z13" s="659" t="s">
        <v>243</v>
      </c>
      <c r="AA13" s="659"/>
      <c r="AB13" s="659"/>
      <c r="AC13" s="659"/>
      <c r="AD13" s="660" t="s">
        <v>243</v>
      </c>
      <c r="AE13" s="660"/>
      <c r="AF13" s="660"/>
      <c r="AG13" s="660"/>
      <c r="AH13" s="660"/>
      <c r="AI13" s="660"/>
      <c r="AJ13" s="660"/>
      <c r="AK13" s="660"/>
      <c r="AL13" s="624" t="s">
        <v>243</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4821332</v>
      </c>
      <c r="BH13" s="622"/>
      <c r="BI13" s="622"/>
      <c r="BJ13" s="622"/>
      <c r="BK13" s="622"/>
      <c r="BL13" s="622"/>
      <c r="BM13" s="622"/>
      <c r="BN13" s="623"/>
      <c r="BO13" s="659">
        <v>46.8</v>
      </c>
      <c r="BP13" s="659"/>
      <c r="BQ13" s="659"/>
      <c r="BR13" s="659"/>
      <c r="BS13" s="660" t="s">
        <v>178</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3976304</v>
      </c>
      <c r="CS13" s="622"/>
      <c r="CT13" s="622"/>
      <c r="CU13" s="622"/>
      <c r="CV13" s="622"/>
      <c r="CW13" s="622"/>
      <c r="CX13" s="622"/>
      <c r="CY13" s="623"/>
      <c r="CZ13" s="659">
        <v>11.6</v>
      </c>
      <c r="DA13" s="659"/>
      <c r="DB13" s="659"/>
      <c r="DC13" s="659"/>
      <c r="DD13" s="627">
        <v>2283219</v>
      </c>
      <c r="DE13" s="622"/>
      <c r="DF13" s="622"/>
      <c r="DG13" s="622"/>
      <c r="DH13" s="622"/>
      <c r="DI13" s="622"/>
      <c r="DJ13" s="622"/>
      <c r="DK13" s="622"/>
      <c r="DL13" s="622"/>
      <c r="DM13" s="622"/>
      <c r="DN13" s="622"/>
      <c r="DO13" s="622"/>
      <c r="DP13" s="623"/>
      <c r="DQ13" s="627">
        <v>2168168</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59" t="s">
        <v>131</v>
      </c>
      <c r="AA14" s="659"/>
      <c r="AB14" s="659"/>
      <c r="AC14" s="659"/>
      <c r="AD14" s="660" t="s">
        <v>243</v>
      </c>
      <c r="AE14" s="660"/>
      <c r="AF14" s="660"/>
      <c r="AG14" s="660"/>
      <c r="AH14" s="660"/>
      <c r="AI14" s="660"/>
      <c r="AJ14" s="660"/>
      <c r="AK14" s="660"/>
      <c r="AL14" s="624" t="s">
        <v>243</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261065</v>
      </c>
      <c r="BH14" s="622"/>
      <c r="BI14" s="622"/>
      <c r="BJ14" s="622"/>
      <c r="BK14" s="622"/>
      <c r="BL14" s="622"/>
      <c r="BM14" s="622"/>
      <c r="BN14" s="623"/>
      <c r="BO14" s="659">
        <v>2.5</v>
      </c>
      <c r="BP14" s="659"/>
      <c r="BQ14" s="659"/>
      <c r="BR14" s="659"/>
      <c r="BS14" s="660" t="s">
        <v>243</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877210</v>
      </c>
      <c r="CS14" s="622"/>
      <c r="CT14" s="622"/>
      <c r="CU14" s="622"/>
      <c r="CV14" s="622"/>
      <c r="CW14" s="622"/>
      <c r="CX14" s="622"/>
      <c r="CY14" s="623"/>
      <c r="CZ14" s="659">
        <v>2.6</v>
      </c>
      <c r="DA14" s="659"/>
      <c r="DB14" s="659"/>
      <c r="DC14" s="659"/>
      <c r="DD14" s="627">
        <v>62096</v>
      </c>
      <c r="DE14" s="622"/>
      <c r="DF14" s="622"/>
      <c r="DG14" s="622"/>
      <c r="DH14" s="622"/>
      <c r="DI14" s="622"/>
      <c r="DJ14" s="622"/>
      <c r="DK14" s="622"/>
      <c r="DL14" s="622"/>
      <c r="DM14" s="622"/>
      <c r="DN14" s="622"/>
      <c r="DO14" s="622"/>
      <c r="DP14" s="623"/>
      <c r="DQ14" s="627">
        <v>813284</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131</v>
      </c>
      <c r="AA15" s="659"/>
      <c r="AB15" s="659"/>
      <c r="AC15" s="659"/>
      <c r="AD15" s="660" t="s">
        <v>178</v>
      </c>
      <c r="AE15" s="660"/>
      <c r="AF15" s="660"/>
      <c r="AG15" s="660"/>
      <c r="AH15" s="660"/>
      <c r="AI15" s="660"/>
      <c r="AJ15" s="660"/>
      <c r="AK15" s="660"/>
      <c r="AL15" s="624" t="s">
        <v>131</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427790</v>
      </c>
      <c r="BH15" s="622"/>
      <c r="BI15" s="622"/>
      <c r="BJ15" s="622"/>
      <c r="BK15" s="622"/>
      <c r="BL15" s="622"/>
      <c r="BM15" s="622"/>
      <c r="BN15" s="623"/>
      <c r="BO15" s="659">
        <v>4.2</v>
      </c>
      <c r="BP15" s="659"/>
      <c r="BQ15" s="659"/>
      <c r="BR15" s="659"/>
      <c r="BS15" s="660" t="s">
        <v>243</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3417602</v>
      </c>
      <c r="CS15" s="622"/>
      <c r="CT15" s="622"/>
      <c r="CU15" s="622"/>
      <c r="CV15" s="622"/>
      <c r="CW15" s="622"/>
      <c r="CX15" s="622"/>
      <c r="CY15" s="623"/>
      <c r="CZ15" s="659">
        <v>10</v>
      </c>
      <c r="DA15" s="659"/>
      <c r="DB15" s="659"/>
      <c r="DC15" s="659"/>
      <c r="DD15" s="627">
        <v>398607</v>
      </c>
      <c r="DE15" s="622"/>
      <c r="DF15" s="622"/>
      <c r="DG15" s="622"/>
      <c r="DH15" s="622"/>
      <c r="DI15" s="622"/>
      <c r="DJ15" s="622"/>
      <c r="DK15" s="622"/>
      <c r="DL15" s="622"/>
      <c r="DM15" s="622"/>
      <c r="DN15" s="622"/>
      <c r="DO15" s="622"/>
      <c r="DP15" s="623"/>
      <c r="DQ15" s="627">
        <v>2593468</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18642</v>
      </c>
      <c r="S16" s="622"/>
      <c r="T16" s="622"/>
      <c r="U16" s="622"/>
      <c r="V16" s="622"/>
      <c r="W16" s="622"/>
      <c r="X16" s="622"/>
      <c r="Y16" s="623"/>
      <c r="Z16" s="659">
        <v>0.1</v>
      </c>
      <c r="AA16" s="659"/>
      <c r="AB16" s="659"/>
      <c r="AC16" s="659"/>
      <c r="AD16" s="660">
        <v>18642</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v>111</v>
      </c>
      <c r="BH16" s="622"/>
      <c r="BI16" s="622"/>
      <c r="BJ16" s="622"/>
      <c r="BK16" s="622"/>
      <c r="BL16" s="622"/>
      <c r="BM16" s="622"/>
      <c r="BN16" s="623"/>
      <c r="BO16" s="659">
        <v>0</v>
      </c>
      <c r="BP16" s="659"/>
      <c r="BQ16" s="659"/>
      <c r="BR16" s="659"/>
      <c r="BS16" s="660" t="s">
        <v>243</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v>253987</v>
      </c>
      <c r="CS16" s="622"/>
      <c r="CT16" s="622"/>
      <c r="CU16" s="622"/>
      <c r="CV16" s="622"/>
      <c r="CW16" s="622"/>
      <c r="CX16" s="622"/>
      <c r="CY16" s="623"/>
      <c r="CZ16" s="659">
        <v>0.7</v>
      </c>
      <c r="DA16" s="659"/>
      <c r="DB16" s="659"/>
      <c r="DC16" s="659"/>
      <c r="DD16" s="627" t="s">
        <v>178</v>
      </c>
      <c r="DE16" s="622"/>
      <c r="DF16" s="622"/>
      <c r="DG16" s="622"/>
      <c r="DH16" s="622"/>
      <c r="DI16" s="622"/>
      <c r="DJ16" s="622"/>
      <c r="DK16" s="622"/>
      <c r="DL16" s="622"/>
      <c r="DM16" s="622"/>
      <c r="DN16" s="622"/>
      <c r="DO16" s="622"/>
      <c r="DP16" s="623"/>
      <c r="DQ16" s="627">
        <v>43084</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147175</v>
      </c>
      <c r="S17" s="622"/>
      <c r="T17" s="622"/>
      <c r="U17" s="622"/>
      <c r="V17" s="622"/>
      <c r="W17" s="622"/>
      <c r="X17" s="622"/>
      <c r="Y17" s="623"/>
      <c r="Z17" s="659">
        <v>0.4</v>
      </c>
      <c r="AA17" s="659"/>
      <c r="AB17" s="659"/>
      <c r="AC17" s="659"/>
      <c r="AD17" s="660">
        <v>147175</v>
      </c>
      <c r="AE17" s="660"/>
      <c r="AF17" s="660"/>
      <c r="AG17" s="660"/>
      <c r="AH17" s="660"/>
      <c r="AI17" s="660"/>
      <c r="AJ17" s="660"/>
      <c r="AK17" s="660"/>
      <c r="AL17" s="624">
        <v>0.8</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243</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2968407</v>
      </c>
      <c r="CS17" s="622"/>
      <c r="CT17" s="622"/>
      <c r="CU17" s="622"/>
      <c r="CV17" s="622"/>
      <c r="CW17" s="622"/>
      <c r="CX17" s="622"/>
      <c r="CY17" s="623"/>
      <c r="CZ17" s="659">
        <v>8.6999999999999993</v>
      </c>
      <c r="DA17" s="659"/>
      <c r="DB17" s="659"/>
      <c r="DC17" s="659"/>
      <c r="DD17" s="627" t="s">
        <v>131</v>
      </c>
      <c r="DE17" s="622"/>
      <c r="DF17" s="622"/>
      <c r="DG17" s="622"/>
      <c r="DH17" s="622"/>
      <c r="DI17" s="622"/>
      <c r="DJ17" s="622"/>
      <c r="DK17" s="622"/>
      <c r="DL17" s="622"/>
      <c r="DM17" s="622"/>
      <c r="DN17" s="622"/>
      <c r="DO17" s="622"/>
      <c r="DP17" s="623"/>
      <c r="DQ17" s="627">
        <v>2938904</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68868</v>
      </c>
      <c r="S18" s="622"/>
      <c r="T18" s="622"/>
      <c r="U18" s="622"/>
      <c r="V18" s="622"/>
      <c r="W18" s="622"/>
      <c r="X18" s="622"/>
      <c r="Y18" s="623"/>
      <c r="Z18" s="659">
        <v>0.2</v>
      </c>
      <c r="AA18" s="659"/>
      <c r="AB18" s="659"/>
      <c r="AC18" s="659"/>
      <c r="AD18" s="660">
        <v>68868</v>
      </c>
      <c r="AE18" s="660"/>
      <c r="AF18" s="660"/>
      <c r="AG18" s="660"/>
      <c r="AH18" s="660"/>
      <c r="AI18" s="660"/>
      <c r="AJ18" s="660"/>
      <c r="AK18" s="660"/>
      <c r="AL18" s="624">
        <v>0.4</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178</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243</v>
      </c>
      <c r="CS18" s="622"/>
      <c r="CT18" s="622"/>
      <c r="CU18" s="622"/>
      <c r="CV18" s="622"/>
      <c r="CW18" s="622"/>
      <c r="CX18" s="622"/>
      <c r="CY18" s="623"/>
      <c r="CZ18" s="659" t="s">
        <v>178</v>
      </c>
      <c r="DA18" s="659"/>
      <c r="DB18" s="659"/>
      <c r="DC18" s="659"/>
      <c r="DD18" s="627" t="s">
        <v>178</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67033</v>
      </c>
      <c r="S19" s="622"/>
      <c r="T19" s="622"/>
      <c r="U19" s="622"/>
      <c r="V19" s="622"/>
      <c r="W19" s="622"/>
      <c r="X19" s="622"/>
      <c r="Y19" s="623"/>
      <c r="Z19" s="659">
        <v>0.2</v>
      </c>
      <c r="AA19" s="659"/>
      <c r="AB19" s="659"/>
      <c r="AC19" s="659"/>
      <c r="AD19" s="660">
        <v>67033</v>
      </c>
      <c r="AE19" s="660"/>
      <c r="AF19" s="660"/>
      <c r="AG19" s="660"/>
      <c r="AH19" s="660"/>
      <c r="AI19" s="660"/>
      <c r="AJ19" s="660"/>
      <c r="AK19" s="660"/>
      <c r="AL19" s="624">
        <v>0.4</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419671</v>
      </c>
      <c r="BH19" s="622"/>
      <c r="BI19" s="622"/>
      <c r="BJ19" s="622"/>
      <c r="BK19" s="622"/>
      <c r="BL19" s="622"/>
      <c r="BM19" s="622"/>
      <c r="BN19" s="623"/>
      <c r="BO19" s="659">
        <v>4.0999999999999996</v>
      </c>
      <c r="BP19" s="659"/>
      <c r="BQ19" s="659"/>
      <c r="BR19" s="659"/>
      <c r="BS19" s="660" t="s">
        <v>131</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243</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243</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v>1835</v>
      </c>
      <c r="S20" s="622"/>
      <c r="T20" s="622"/>
      <c r="U20" s="622"/>
      <c r="V20" s="622"/>
      <c r="W20" s="622"/>
      <c r="X20" s="622"/>
      <c r="Y20" s="623"/>
      <c r="Z20" s="659">
        <v>0</v>
      </c>
      <c r="AA20" s="659"/>
      <c r="AB20" s="659"/>
      <c r="AC20" s="659"/>
      <c r="AD20" s="660">
        <v>1835</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419671</v>
      </c>
      <c r="BH20" s="622"/>
      <c r="BI20" s="622"/>
      <c r="BJ20" s="622"/>
      <c r="BK20" s="622"/>
      <c r="BL20" s="622"/>
      <c r="BM20" s="622"/>
      <c r="BN20" s="623"/>
      <c r="BO20" s="659">
        <v>4.0999999999999996</v>
      </c>
      <c r="BP20" s="659"/>
      <c r="BQ20" s="659"/>
      <c r="BR20" s="659"/>
      <c r="BS20" s="660" t="s">
        <v>243</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34160656</v>
      </c>
      <c r="CS20" s="622"/>
      <c r="CT20" s="622"/>
      <c r="CU20" s="622"/>
      <c r="CV20" s="622"/>
      <c r="CW20" s="622"/>
      <c r="CX20" s="622"/>
      <c r="CY20" s="623"/>
      <c r="CZ20" s="659">
        <v>100</v>
      </c>
      <c r="DA20" s="659"/>
      <c r="DB20" s="659"/>
      <c r="DC20" s="659"/>
      <c r="DD20" s="627">
        <v>4617037</v>
      </c>
      <c r="DE20" s="622"/>
      <c r="DF20" s="622"/>
      <c r="DG20" s="622"/>
      <c r="DH20" s="622"/>
      <c r="DI20" s="622"/>
      <c r="DJ20" s="622"/>
      <c r="DK20" s="622"/>
      <c r="DL20" s="622"/>
      <c r="DM20" s="622"/>
      <c r="DN20" s="622"/>
      <c r="DO20" s="622"/>
      <c r="DP20" s="623"/>
      <c r="DQ20" s="627">
        <v>21201129</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6312026</v>
      </c>
      <c r="S21" s="622"/>
      <c r="T21" s="622"/>
      <c r="U21" s="622"/>
      <c r="V21" s="622"/>
      <c r="W21" s="622"/>
      <c r="X21" s="622"/>
      <c r="Y21" s="623"/>
      <c r="Z21" s="659">
        <v>18.100000000000001</v>
      </c>
      <c r="AA21" s="659"/>
      <c r="AB21" s="659"/>
      <c r="AC21" s="659"/>
      <c r="AD21" s="660">
        <v>5603513</v>
      </c>
      <c r="AE21" s="660"/>
      <c r="AF21" s="660"/>
      <c r="AG21" s="660"/>
      <c r="AH21" s="660"/>
      <c r="AI21" s="660"/>
      <c r="AJ21" s="660"/>
      <c r="AK21" s="660"/>
      <c r="AL21" s="624">
        <v>31.3</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81</v>
      </c>
      <c r="BH21" s="622"/>
      <c r="BI21" s="622"/>
      <c r="BJ21" s="622"/>
      <c r="BK21" s="622"/>
      <c r="BL21" s="622"/>
      <c r="BM21" s="622"/>
      <c r="BN21" s="623"/>
      <c r="BO21" s="659">
        <v>0</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5603513</v>
      </c>
      <c r="S22" s="622"/>
      <c r="T22" s="622"/>
      <c r="U22" s="622"/>
      <c r="V22" s="622"/>
      <c r="W22" s="622"/>
      <c r="X22" s="622"/>
      <c r="Y22" s="623"/>
      <c r="Z22" s="659">
        <v>16.100000000000001</v>
      </c>
      <c r="AA22" s="659"/>
      <c r="AB22" s="659"/>
      <c r="AC22" s="659"/>
      <c r="AD22" s="660">
        <v>5603513</v>
      </c>
      <c r="AE22" s="660"/>
      <c r="AF22" s="660"/>
      <c r="AG22" s="660"/>
      <c r="AH22" s="660"/>
      <c r="AI22" s="660"/>
      <c r="AJ22" s="660"/>
      <c r="AK22" s="660"/>
      <c r="AL22" s="624">
        <v>31.3</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178</v>
      </c>
      <c r="BH22" s="622"/>
      <c r="BI22" s="622"/>
      <c r="BJ22" s="622"/>
      <c r="BK22" s="622"/>
      <c r="BL22" s="622"/>
      <c r="BM22" s="622"/>
      <c r="BN22" s="623"/>
      <c r="BO22" s="659" t="s">
        <v>131</v>
      </c>
      <c r="BP22" s="659"/>
      <c r="BQ22" s="659"/>
      <c r="BR22" s="659"/>
      <c r="BS22" s="660" t="s">
        <v>131</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708472</v>
      </c>
      <c r="S23" s="622"/>
      <c r="T23" s="622"/>
      <c r="U23" s="622"/>
      <c r="V23" s="622"/>
      <c r="W23" s="622"/>
      <c r="X23" s="622"/>
      <c r="Y23" s="623"/>
      <c r="Z23" s="659">
        <v>2</v>
      </c>
      <c r="AA23" s="659"/>
      <c r="AB23" s="659"/>
      <c r="AC23" s="659"/>
      <c r="AD23" s="660" t="s">
        <v>243</v>
      </c>
      <c r="AE23" s="660"/>
      <c r="AF23" s="660"/>
      <c r="AG23" s="660"/>
      <c r="AH23" s="660"/>
      <c r="AI23" s="660"/>
      <c r="AJ23" s="660"/>
      <c r="AK23" s="660"/>
      <c r="AL23" s="624" t="s">
        <v>131</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419590</v>
      </c>
      <c r="BH23" s="622"/>
      <c r="BI23" s="622"/>
      <c r="BJ23" s="622"/>
      <c r="BK23" s="622"/>
      <c r="BL23" s="622"/>
      <c r="BM23" s="622"/>
      <c r="BN23" s="623"/>
      <c r="BO23" s="659">
        <v>4.0999999999999996</v>
      </c>
      <c r="BP23" s="659"/>
      <c r="BQ23" s="659"/>
      <c r="BR23" s="659"/>
      <c r="BS23" s="660" t="s">
        <v>131</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v>41</v>
      </c>
      <c r="S24" s="622"/>
      <c r="T24" s="622"/>
      <c r="U24" s="622"/>
      <c r="V24" s="622"/>
      <c r="W24" s="622"/>
      <c r="X24" s="622"/>
      <c r="Y24" s="623"/>
      <c r="Z24" s="659">
        <v>0</v>
      </c>
      <c r="AA24" s="659"/>
      <c r="AB24" s="659"/>
      <c r="AC24" s="659"/>
      <c r="AD24" s="660" t="s">
        <v>243</v>
      </c>
      <c r="AE24" s="660"/>
      <c r="AF24" s="660"/>
      <c r="AG24" s="660"/>
      <c r="AH24" s="660"/>
      <c r="AI24" s="660"/>
      <c r="AJ24" s="660"/>
      <c r="AK24" s="660"/>
      <c r="AL24" s="624" t="s">
        <v>131</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243</v>
      </c>
      <c r="BH24" s="622"/>
      <c r="BI24" s="622"/>
      <c r="BJ24" s="622"/>
      <c r="BK24" s="622"/>
      <c r="BL24" s="622"/>
      <c r="BM24" s="622"/>
      <c r="BN24" s="623"/>
      <c r="BO24" s="659" t="s">
        <v>178</v>
      </c>
      <c r="BP24" s="659"/>
      <c r="BQ24" s="659"/>
      <c r="BR24" s="659"/>
      <c r="BS24" s="660" t="s">
        <v>131</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14517877</v>
      </c>
      <c r="CS24" s="677"/>
      <c r="CT24" s="677"/>
      <c r="CU24" s="677"/>
      <c r="CV24" s="677"/>
      <c r="CW24" s="677"/>
      <c r="CX24" s="677"/>
      <c r="CY24" s="702"/>
      <c r="CZ24" s="703">
        <v>42.5</v>
      </c>
      <c r="DA24" s="685"/>
      <c r="DB24" s="685"/>
      <c r="DC24" s="705"/>
      <c r="DD24" s="701">
        <v>10234352</v>
      </c>
      <c r="DE24" s="677"/>
      <c r="DF24" s="677"/>
      <c r="DG24" s="677"/>
      <c r="DH24" s="677"/>
      <c r="DI24" s="677"/>
      <c r="DJ24" s="677"/>
      <c r="DK24" s="702"/>
      <c r="DL24" s="701">
        <v>9667478</v>
      </c>
      <c r="DM24" s="677"/>
      <c r="DN24" s="677"/>
      <c r="DO24" s="677"/>
      <c r="DP24" s="677"/>
      <c r="DQ24" s="677"/>
      <c r="DR24" s="677"/>
      <c r="DS24" s="677"/>
      <c r="DT24" s="677"/>
      <c r="DU24" s="677"/>
      <c r="DV24" s="702"/>
      <c r="DW24" s="703">
        <v>52.9</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19014324</v>
      </c>
      <c r="S25" s="622"/>
      <c r="T25" s="622"/>
      <c r="U25" s="622"/>
      <c r="V25" s="622"/>
      <c r="W25" s="622"/>
      <c r="X25" s="622"/>
      <c r="Y25" s="623"/>
      <c r="Z25" s="659">
        <v>54.5</v>
      </c>
      <c r="AA25" s="659"/>
      <c r="AB25" s="659"/>
      <c r="AC25" s="659"/>
      <c r="AD25" s="660">
        <v>17886221</v>
      </c>
      <c r="AE25" s="660"/>
      <c r="AF25" s="660"/>
      <c r="AG25" s="660"/>
      <c r="AH25" s="660"/>
      <c r="AI25" s="660"/>
      <c r="AJ25" s="660"/>
      <c r="AK25" s="660"/>
      <c r="AL25" s="624">
        <v>99.8</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243</v>
      </c>
      <c r="BP25" s="659"/>
      <c r="BQ25" s="659"/>
      <c r="BR25" s="659"/>
      <c r="BS25" s="660" t="s">
        <v>131</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5796784</v>
      </c>
      <c r="CS25" s="634"/>
      <c r="CT25" s="634"/>
      <c r="CU25" s="634"/>
      <c r="CV25" s="634"/>
      <c r="CW25" s="634"/>
      <c r="CX25" s="634"/>
      <c r="CY25" s="635"/>
      <c r="CZ25" s="624">
        <v>17</v>
      </c>
      <c r="DA25" s="636"/>
      <c r="DB25" s="636"/>
      <c r="DC25" s="637"/>
      <c r="DD25" s="627">
        <v>5261867</v>
      </c>
      <c r="DE25" s="634"/>
      <c r="DF25" s="634"/>
      <c r="DG25" s="634"/>
      <c r="DH25" s="634"/>
      <c r="DI25" s="634"/>
      <c r="DJ25" s="634"/>
      <c r="DK25" s="635"/>
      <c r="DL25" s="627">
        <v>5079918</v>
      </c>
      <c r="DM25" s="634"/>
      <c r="DN25" s="634"/>
      <c r="DO25" s="634"/>
      <c r="DP25" s="634"/>
      <c r="DQ25" s="634"/>
      <c r="DR25" s="634"/>
      <c r="DS25" s="634"/>
      <c r="DT25" s="634"/>
      <c r="DU25" s="634"/>
      <c r="DV25" s="635"/>
      <c r="DW25" s="624">
        <v>27.8</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v>9930</v>
      </c>
      <c r="S26" s="622"/>
      <c r="T26" s="622"/>
      <c r="U26" s="622"/>
      <c r="V26" s="622"/>
      <c r="W26" s="622"/>
      <c r="X26" s="622"/>
      <c r="Y26" s="623"/>
      <c r="Z26" s="659">
        <v>0</v>
      </c>
      <c r="AA26" s="659"/>
      <c r="AB26" s="659"/>
      <c r="AC26" s="659"/>
      <c r="AD26" s="660">
        <v>9930</v>
      </c>
      <c r="AE26" s="660"/>
      <c r="AF26" s="660"/>
      <c r="AG26" s="660"/>
      <c r="AH26" s="660"/>
      <c r="AI26" s="660"/>
      <c r="AJ26" s="660"/>
      <c r="AK26" s="660"/>
      <c r="AL26" s="624">
        <v>0.1</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243</v>
      </c>
      <c r="BH26" s="622"/>
      <c r="BI26" s="622"/>
      <c r="BJ26" s="622"/>
      <c r="BK26" s="622"/>
      <c r="BL26" s="622"/>
      <c r="BM26" s="622"/>
      <c r="BN26" s="623"/>
      <c r="BO26" s="659" t="s">
        <v>243</v>
      </c>
      <c r="BP26" s="659"/>
      <c r="BQ26" s="659"/>
      <c r="BR26" s="659"/>
      <c r="BS26" s="660" t="s">
        <v>131</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2681119</v>
      </c>
      <c r="CS26" s="622"/>
      <c r="CT26" s="622"/>
      <c r="CU26" s="622"/>
      <c r="CV26" s="622"/>
      <c r="CW26" s="622"/>
      <c r="CX26" s="622"/>
      <c r="CY26" s="623"/>
      <c r="CZ26" s="624">
        <v>7.8</v>
      </c>
      <c r="DA26" s="636"/>
      <c r="DB26" s="636"/>
      <c r="DC26" s="637"/>
      <c r="DD26" s="627">
        <v>2420072</v>
      </c>
      <c r="DE26" s="622"/>
      <c r="DF26" s="622"/>
      <c r="DG26" s="622"/>
      <c r="DH26" s="622"/>
      <c r="DI26" s="622"/>
      <c r="DJ26" s="622"/>
      <c r="DK26" s="623"/>
      <c r="DL26" s="627" t="s">
        <v>243</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85899</v>
      </c>
      <c r="S27" s="622"/>
      <c r="T27" s="622"/>
      <c r="U27" s="622"/>
      <c r="V27" s="622"/>
      <c r="W27" s="622"/>
      <c r="X27" s="622"/>
      <c r="Y27" s="623"/>
      <c r="Z27" s="659">
        <v>0.2</v>
      </c>
      <c r="AA27" s="659"/>
      <c r="AB27" s="659"/>
      <c r="AC27" s="659"/>
      <c r="AD27" s="660" t="s">
        <v>178</v>
      </c>
      <c r="AE27" s="660"/>
      <c r="AF27" s="660"/>
      <c r="AG27" s="660"/>
      <c r="AH27" s="660"/>
      <c r="AI27" s="660"/>
      <c r="AJ27" s="660"/>
      <c r="AK27" s="660"/>
      <c r="AL27" s="624" t="s">
        <v>131</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10293070</v>
      </c>
      <c r="BH27" s="622"/>
      <c r="BI27" s="622"/>
      <c r="BJ27" s="622"/>
      <c r="BK27" s="622"/>
      <c r="BL27" s="622"/>
      <c r="BM27" s="622"/>
      <c r="BN27" s="623"/>
      <c r="BO27" s="659">
        <v>100</v>
      </c>
      <c r="BP27" s="659"/>
      <c r="BQ27" s="659"/>
      <c r="BR27" s="659"/>
      <c r="BS27" s="660">
        <v>106753</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5752686</v>
      </c>
      <c r="CS27" s="634"/>
      <c r="CT27" s="634"/>
      <c r="CU27" s="634"/>
      <c r="CV27" s="634"/>
      <c r="CW27" s="634"/>
      <c r="CX27" s="634"/>
      <c r="CY27" s="635"/>
      <c r="CZ27" s="624">
        <v>16.8</v>
      </c>
      <c r="DA27" s="636"/>
      <c r="DB27" s="636"/>
      <c r="DC27" s="637"/>
      <c r="DD27" s="627">
        <v>2033581</v>
      </c>
      <c r="DE27" s="634"/>
      <c r="DF27" s="634"/>
      <c r="DG27" s="634"/>
      <c r="DH27" s="634"/>
      <c r="DI27" s="634"/>
      <c r="DJ27" s="634"/>
      <c r="DK27" s="635"/>
      <c r="DL27" s="627">
        <v>1648656</v>
      </c>
      <c r="DM27" s="634"/>
      <c r="DN27" s="634"/>
      <c r="DO27" s="634"/>
      <c r="DP27" s="634"/>
      <c r="DQ27" s="634"/>
      <c r="DR27" s="634"/>
      <c r="DS27" s="634"/>
      <c r="DT27" s="634"/>
      <c r="DU27" s="634"/>
      <c r="DV27" s="635"/>
      <c r="DW27" s="624">
        <v>9</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327711</v>
      </c>
      <c r="S28" s="622"/>
      <c r="T28" s="622"/>
      <c r="U28" s="622"/>
      <c r="V28" s="622"/>
      <c r="W28" s="622"/>
      <c r="X28" s="622"/>
      <c r="Y28" s="623"/>
      <c r="Z28" s="659">
        <v>0.9</v>
      </c>
      <c r="AA28" s="659"/>
      <c r="AB28" s="659"/>
      <c r="AC28" s="659"/>
      <c r="AD28" s="660">
        <v>30086</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2968407</v>
      </c>
      <c r="CS28" s="622"/>
      <c r="CT28" s="622"/>
      <c r="CU28" s="622"/>
      <c r="CV28" s="622"/>
      <c r="CW28" s="622"/>
      <c r="CX28" s="622"/>
      <c r="CY28" s="623"/>
      <c r="CZ28" s="624">
        <v>8.6999999999999993</v>
      </c>
      <c r="DA28" s="636"/>
      <c r="DB28" s="636"/>
      <c r="DC28" s="637"/>
      <c r="DD28" s="627">
        <v>2938904</v>
      </c>
      <c r="DE28" s="622"/>
      <c r="DF28" s="622"/>
      <c r="DG28" s="622"/>
      <c r="DH28" s="622"/>
      <c r="DI28" s="622"/>
      <c r="DJ28" s="622"/>
      <c r="DK28" s="623"/>
      <c r="DL28" s="627">
        <v>2938904</v>
      </c>
      <c r="DM28" s="622"/>
      <c r="DN28" s="622"/>
      <c r="DO28" s="622"/>
      <c r="DP28" s="622"/>
      <c r="DQ28" s="622"/>
      <c r="DR28" s="622"/>
      <c r="DS28" s="622"/>
      <c r="DT28" s="622"/>
      <c r="DU28" s="622"/>
      <c r="DV28" s="623"/>
      <c r="DW28" s="624">
        <v>16.100000000000001</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134323</v>
      </c>
      <c r="S29" s="622"/>
      <c r="T29" s="622"/>
      <c r="U29" s="622"/>
      <c r="V29" s="622"/>
      <c r="W29" s="622"/>
      <c r="X29" s="622"/>
      <c r="Y29" s="623"/>
      <c r="Z29" s="659">
        <v>0.4</v>
      </c>
      <c r="AA29" s="659"/>
      <c r="AB29" s="659"/>
      <c r="AC29" s="659"/>
      <c r="AD29" s="660" t="s">
        <v>131</v>
      </c>
      <c r="AE29" s="660"/>
      <c r="AF29" s="660"/>
      <c r="AG29" s="660"/>
      <c r="AH29" s="660"/>
      <c r="AI29" s="660"/>
      <c r="AJ29" s="660"/>
      <c r="AK29" s="660"/>
      <c r="AL29" s="624" t="s">
        <v>243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2968407</v>
      </c>
      <c r="CS29" s="634"/>
      <c r="CT29" s="634"/>
      <c r="CU29" s="634"/>
      <c r="CV29" s="634"/>
      <c r="CW29" s="634"/>
      <c r="CX29" s="634"/>
      <c r="CY29" s="635"/>
      <c r="CZ29" s="624">
        <v>8.6999999999999993</v>
      </c>
      <c r="DA29" s="636"/>
      <c r="DB29" s="636"/>
      <c r="DC29" s="637"/>
      <c r="DD29" s="627">
        <v>2938904</v>
      </c>
      <c r="DE29" s="634"/>
      <c r="DF29" s="634"/>
      <c r="DG29" s="634"/>
      <c r="DH29" s="634"/>
      <c r="DI29" s="634"/>
      <c r="DJ29" s="634"/>
      <c r="DK29" s="635"/>
      <c r="DL29" s="627">
        <v>2938904</v>
      </c>
      <c r="DM29" s="634"/>
      <c r="DN29" s="634"/>
      <c r="DO29" s="634"/>
      <c r="DP29" s="634"/>
      <c r="DQ29" s="634"/>
      <c r="DR29" s="634"/>
      <c r="DS29" s="634"/>
      <c r="DT29" s="634"/>
      <c r="DU29" s="634"/>
      <c r="DV29" s="635"/>
      <c r="DW29" s="624">
        <v>16.100000000000001</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5926360</v>
      </c>
      <c r="S30" s="622"/>
      <c r="T30" s="622"/>
      <c r="U30" s="622"/>
      <c r="V30" s="622"/>
      <c r="W30" s="622"/>
      <c r="X30" s="622"/>
      <c r="Y30" s="623"/>
      <c r="Z30" s="659">
        <v>17</v>
      </c>
      <c r="AA30" s="659"/>
      <c r="AB30" s="659"/>
      <c r="AC30" s="659"/>
      <c r="AD30" s="660" t="s">
        <v>243</v>
      </c>
      <c r="AE30" s="660"/>
      <c r="AF30" s="660"/>
      <c r="AG30" s="660"/>
      <c r="AH30" s="660"/>
      <c r="AI30" s="660"/>
      <c r="AJ30" s="660"/>
      <c r="AK30" s="660"/>
      <c r="AL30" s="624" t="s">
        <v>178</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2885842</v>
      </c>
      <c r="CS30" s="622"/>
      <c r="CT30" s="622"/>
      <c r="CU30" s="622"/>
      <c r="CV30" s="622"/>
      <c r="CW30" s="622"/>
      <c r="CX30" s="622"/>
      <c r="CY30" s="623"/>
      <c r="CZ30" s="624">
        <v>8.4</v>
      </c>
      <c r="DA30" s="636"/>
      <c r="DB30" s="636"/>
      <c r="DC30" s="637"/>
      <c r="DD30" s="627">
        <v>2856339</v>
      </c>
      <c r="DE30" s="622"/>
      <c r="DF30" s="622"/>
      <c r="DG30" s="622"/>
      <c r="DH30" s="622"/>
      <c r="DI30" s="622"/>
      <c r="DJ30" s="622"/>
      <c r="DK30" s="623"/>
      <c r="DL30" s="627">
        <v>2856339</v>
      </c>
      <c r="DM30" s="622"/>
      <c r="DN30" s="622"/>
      <c r="DO30" s="622"/>
      <c r="DP30" s="622"/>
      <c r="DQ30" s="622"/>
      <c r="DR30" s="622"/>
      <c r="DS30" s="622"/>
      <c r="DT30" s="622"/>
      <c r="DU30" s="622"/>
      <c r="DV30" s="623"/>
      <c r="DW30" s="624">
        <v>15.6</v>
      </c>
      <c r="DX30" s="636"/>
      <c r="DY30" s="636"/>
      <c r="DZ30" s="636"/>
      <c r="EA30" s="636"/>
      <c r="EB30" s="636"/>
      <c r="EC30" s="648"/>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243</v>
      </c>
      <c r="S31" s="622"/>
      <c r="T31" s="622"/>
      <c r="U31" s="622"/>
      <c r="V31" s="622"/>
      <c r="W31" s="622"/>
      <c r="X31" s="622"/>
      <c r="Y31" s="623"/>
      <c r="Z31" s="659" t="s">
        <v>243</v>
      </c>
      <c r="AA31" s="659"/>
      <c r="AB31" s="659"/>
      <c r="AC31" s="659"/>
      <c r="AD31" s="660" t="s">
        <v>131</v>
      </c>
      <c r="AE31" s="660"/>
      <c r="AF31" s="660"/>
      <c r="AG31" s="660"/>
      <c r="AH31" s="660"/>
      <c r="AI31" s="660"/>
      <c r="AJ31" s="660"/>
      <c r="AK31" s="660"/>
      <c r="AL31" s="624" t="s">
        <v>131</v>
      </c>
      <c r="AM31" s="625"/>
      <c r="AN31" s="625"/>
      <c r="AO31" s="661"/>
      <c r="AP31" s="693" t="s">
        <v>315</v>
      </c>
      <c r="AQ31" s="694"/>
      <c r="AR31" s="694"/>
      <c r="AS31" s="694"/>
      <c r="AT31" s="695" t="s">
        <v>316</v>
      </c>
      <c r="AU31" s="218"/>
      <c r="AV31" s="218"/>
      <c r="AW31" s="218"/>
      <c r="AX31" s="679" t="s">
        <v>190</v>
      </c>
      <c r="AY31" s="680"/>
      <c r="AZ31" s="680"/>
      <c r="BA31" s="680"/>
      <c r="BB31" s="680"/>
      <c r="BC31" s="680"/>
      <c r="BD31" s="680"/>
      <c r="BE31" s="680"/>
      <c r="BF31" s="681"/>
      <c r="BG31" s="683">
        <v>99.5</v>
      </c>
      <c r="BH31" s="684"/>
      <c r="BI31" s="684"/>
      <c r="BJ31" s="684"/>
      <c r="BK31" s="684"/>
      <c r="BL31" s="684"/>
      <c r="BM31" s="685">
        <v>98.7</v>
      </c>
      <c r="BN31" s="684"/>
      <c r="BO31" s="684"/>
      <c r="BP31" s="684"/>
      <c r="BQ31" s="686"/>
      <c r="BR31" s="683">
        <v>99.6</v>
      </c>
      <c r="BS31" s="684"/>
      <c r="BT31" s="684"/>
      <c r="BU31" s="684"/>
      <c r="BV31" s="684"/>
      <c r="BW31" s="684"/>
      <c r="BX31" s="685">
        <v>98.5</v>
      </c>
      <c r="BY31" s="684"/>
      <c r="BZ31" s="684"/>
      <c r="CA31" s="684"/>
      <c r="CB31" s="686"/>
      <c r="CD31" s="642"/>
      <c r="CE31" s="643"/>
      <c r="CF31" s="618" t="s">
        <v>317</v>
      </c>
      <c r="CG31" s="619"/>
      <c r="CH31" s="619"/>
      <c r="CI31" s="619"/>
      <c r="CJ31" s="619"/>
      <c r="CK31" s="619"/>
      <c r="CL31" s="619"/>
      <c r="CM31" s="619"/>
      <c r="CN31" s="619"/>
      <c r="CO31" s="619"/>
      <c r="CP31" s="619"/>
      <c r="CQ31" s="620"/>
      <c r="CR31" s="621">
        <v>82565</v>
      </c>
      <c r="CS31" s="634"/>
      <c r="CT31" s="634"/>
      <c r="CU31" s="634"/>
      <c r="CV31" s="634"/>
      <c r="CW31" s="634"/>
      <c r="CX31" s="634"/>
      <c r="CY31" s="635"/>
      <c r="CZ31" s="624">
        <v>0.2</v>
      </c>
      <c r="DA31" s="636"/>
      <c r="DB31" s="636"/>
      <c r="DC31" s="637"/>
      <c r="DD31" s="627">
        <v>82565</v>
      </c>
      <c r="DE31" s="634"/>
      <c r="DF31" s="634"/>
      <c r="DG31" s="634"/>
      <c r="DH31" s="634"/>
      <c r="DI31" s="634"/>
      <c r="DJ31" s="634"/>
      <c r="DK31" s="635"/>
      <c r="DL31" s="627">
        <v>82565</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1538455</v>
      </c>
      <c r="S32" s="622"/>
      <c r="T32" s="622"/>
      <c r="U32" s="622"/>
      <c r="V32" s="622"/>
      <c r="W32" s="622"/>
      <c r="X32" s="622"/>
      <c r="Y32" s="623"/>
      <c r="Z32" s="659">
        <v>4.4000000000000004</v>
      </c>
      <c r="AA32" s="659"/>
      <c r="AB32" s="659"/>
      <c r="AC32" s="659"/>
      <c r="AD32" s="660" t="s">
        <v>243</v>
      </c>
      <c r="AE32" s="660"/>
      <c r="AF32" s="660"/>
      <c r="AG32" s="660"/>
      <c r="AH32" s="660"/>
      <c r="AI32" s="660"/>
      <c r="AJ32" s="660"/>
      <c r="AK32" s="660"/>
      <c r="AL32" s="624" t="s">
        <v>243</v>
      </c>
      <c r="AM32" s="625"/>
      <c r="AN32" s="625"/>
      <c r="AO32" s="661"/>
      <c r="AP32" s="662"/>
      <c r="AQ32" s="663"/>
      <c r="AR32" s="663"/>
      <c r="AS32" s="663"/>
      <c r="AT32" s="696"/>
      <c r="AU32" s="214" t="s">
        <v>319</v>
      </c>
      <c r="AX32" s="618" t="s">
        <v>320</v>
      </c>
      <c r="AY32" s="619"/>
      <c r="AZ32" s="619"/>
      <c r="BA32" s="619"/>
      <c r="BB32" s="619"/>
      <c r="BC32" s="619"/>
      <c r="BD32" s="619"/>
      <c r="BE32" s="619"/>
      <c r="BF32" s="620"/>
      <c r="BG32" s="687">
        <v>99.3</v>
      </c>
      <c r="BH32" s="634"/>
      <c r="BI32" s="634"/>
      <c r="BJ32" s="634"/>
      <c r="BK32" s="634"/>
      <c r="BL32" s="634"/>
      <c r="BM32" s="625">
        <v>98.4</v>
      </c>
      <c r="BN32" s="634"/>
      <c r="BO32" s="634"/>
      <c r="BP32" s="634"/>
      <c r="BQ32" s="657"/>
      <c r="BR32" s="687">
        <v>99.4</v>
      </c>
      <c r="BS32" s="634"/>
      <c r="BT32" s="634"/>
      <c r="BU32" s="634"/>
      <c r="BV32" s="634"/>
      <c r="BW32" s="634"/>
      <c r="BX32" s="625">
        <v>98.3</v>
      </c>
      <c r="BY32" s="634"/>
      <c r="BZ32" s="634"/>
      <c r="CA32" s="634"/>
      <c r="CB32" s="657"/>
      <c r="CD32" s="644"/>
      <c r="CE32" s="645"/>
      <c r="CF32" s="618" t="s">
        <v>321</v>
      </c>
      <c r="CG32" s="619"/>
      <c r="CH32" s="619"/>
      <c r="CI32" s="619"/>
      <c r="CJ32" s="619"/>
      <c r="CK32" s="619"/>
      <c r="CL32" s="619"/>
      <c r="CM32" s="619"/>
      <c r="CN32" s="619"/>
      <c r="CO32" s="619"/>
      <c r="CP32" s="619"/>
      <c r="CQ32" s="620"/>
      <c r="CR32" s="621" t="s">
        <v>243</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178</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189952</v>
      </c>
      <c r="S33" s="622"/>
      <c r="T33" s="622"/>
      <c r="U33" s="622"/>
      <c r="V33" s="622"/>
      <c r="W33" s="622"/>
      <c r="X33" s="622"/>
      <c r="Y33" s="623"/>
      <c r="Z33" s="659">
        <v>0.5</v>
      </c>
      <c r="AA33" s="659"/>
      <c r="AB33" s="659"/>
      <c r="AC33" s="659"/>
      <c r="AD33" s="660" t="s">
        <v>131</v>
      </c>
      <c r="AE33" s="660"/>
      <c r="AF33" s="660"/>
      <c r="AG33" s="660"/>
      <c r="AH33" s="660"/>
      <c r="AI33" s="660"/>
      <c r="AJ33" s="660"/>
      <c r="AK33" s="660"/>
      <c r="AL33" s="624" t="s">
        <v>131</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99.6</v>
      </c>
      <c r="BH33" s="606"/>
      <c r="BI33" s="606"/>
      <c r="BJ33" s="606"/>
      <c r="BK33" s="606"/>
      <c r="BL33" s="606"/>
      <c r="BM33" s="652">
        <v>98.9</v>
      </c>
      <c r="BN33" s="606"/>
      <c r="BO33" s="606"/>
      <c r="BP33" s="606"/>
      <c r="BQ33" s="669"/>
      <c r="BR33" s="682">
        <v>99.7</v>
      </c>
      <c r="BS33" s="606"/>
      <c r="BT33" s="606"/>
      <c r="BU33" s="606"/>
      <c r="BV33" s="606"/>
      <c r="BW33" s="606"/>
      <c r="BX33" s="652">
        <v>98.7</v>
      </c>
      <c r="BY33" s="606"/>
      <c r="BZ33" s="606"/>
      <c r="CA33" s="606"/>
      <c r="CB33" s="669"/>
      <c r="CD33" s="618" t="s">
        <v>324</v>
      </c>
      <c r="CE33" s="619"/>
      <c r="CF33" s="619"/>
      <c r="CG33" s="619"/>
      <c r="CH33" s="619"/>
      <c r="CI33" s="619"/>
      <c r="CJ33" s="619"/>
      <c r="CK33" s="619"/>
      <c r="CL33" s="619"/>
      <c r="CM33" s="619"/>
      <c r="CN33" s="619"/>
      <c r="CO33" s="619"/>
      <c r="CP33" s="619"/>
      <c r="CQ33" s="620"/>
      <c r="CR33" s="621">
        <v>14771755</v>
      </c>
      <c r="CS33" s="634"/>
      <c r="CT33" s="634"/>
      <c r="CU33" s="634"/>
      <c r="CV33" s="634"/>
      <c r="CW33" s="634"/>
      <c r="CX33" s="634"/>
      <c r="CY33" s="635"/>
      <c r="CZ33" s="624">
        <v>43.2</v>
      </c>
      <c r="DA33" s="636"/>
      <c r="DB33" s="636"/>
      <c r="DC33" s="637"/>
      <c r="DD33" s="627">
        <v>9796115</v>
      </c>
      <c r="DE33" s="634"/>
      <c r="DF33" s="634"/>
      <c r="DG33" s="634"/>
      <c r="DH33" s="634"/>
      <c r="DI33" s="634"/>
      <c r="DJ33" s="634"/>
      <c r="DK33" s="635"/>
      <c r="DL33" s="627">
        <v>6898865</v>
      </c>
      <c r="DM33" s="634"/>
      <c r="DN33" s="634"/>
      <c r="DO33" s="634"/>
      <c r="DP33" s="634"/>
      <c r="DQ33" s="634"/>
      <c r="DR33" s="634"/>
      <c r="DS33" s="634"/>
      <c r="DT33" s="634"/>
      <c r="DU33" s="634"/>
      <c r="DV33" s="635"/>
      <c r="DW33" s="624">
        <v>37.700000000000003</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424139</v>
      </c>
      <c r="S34" s="622"/>
      <c r="T34" s="622"/>
      <c r="U34" s="622"/>
      <c r="V34" s="622"/>
      <c r="W34" s="622"/>
      <c r="X34" s="622"/>
      <c r="Y34" s="623"/>
      <c r="Z34" s="659">
        <v>1.2</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4544253</v>
      </c>
      <c r="CS34" s="622"/>
      <c r="CT34" s="622"/>
      <c r="CU34" s="622"/>
      <c r="CV34" s="622"/>
      <c r="CW34" s="622"/>
      <c r="CX34" s="622"/>
      <c r="CY34" s="623"/>
      <c r="CZ34" s="624">
        <v>13.3</v>
      </c>
      <c r="DA34" s="636"/>
      <c r="DB34" s="636"/>
      <c r="DC34" s="637"/>
      <c r="DD34" s="627">
        <v>3406247</v>
      </c>
      <c r="DE34" s="622"/>
      <c r="DF34" s="622"/>
      <c r="DG34" s="622"/>
      <c r="DH34" s="622"/>
      <c r="DI34" s="622"/>
      <c r="DJ34" s="622"/>
      <c r="DK34" s="623"/>
      <c r="DL34" s="627">
        <v>2809763</v>
      </c>
      <c r="DM34" s="622"/>
      <c r="DN34" s="622"/>
      <c r="DO34" s="622"/>
      <c r="DP34" s="622"/>
      <c r="DQ34" s="622"/>
      <c r="DR34" s="622"/>
      <c r="DS34" s="622"/>
      <c r="DT34" s="622"/>
      <c r="DU34" s="622"/>
      <c r="DV34" s="623"/>
      <c r="DW34" s="624">
        <v>15.4</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26485</v>
      </c>
      <c r="S35" s="622"/>
      <c r="T35" s="622"/>
      <c r="U35" s="622"/>
      <c r="V35" s="622"/>
      <c r="W35" s="622"/>
      <c r="X35" s="622"/>
      <c r="Y35" s="623"/>
      <c r="Z35" s="659">
        <v>0.1</v>
      </c>
      <c r="AA35" s="659"/>
      <c r="AB35" s="659"/>
      <c r="AC35" s="659"/>
      <c r="AD35" s="660" t="s">
        <v>178</v>
      </c>
      <c r="AE35" s="660"/>
      <c r="AF35" s="660"/>
      <c r="AG35" s="660"/>
      <c r="AH35" s="660"/>
      <c r="AI35" s="660"/>
      <c r="AJ35" s="660"/>
      <c r="AK35" s="660"/>
      <c r="AL35" s="624" t="s">
        <v>131</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235383</v>
      </c>
      <c r="CS35" s="634"/>
      <c r="CT35" s="634"/>
      <c r="CU35" s="634"/>
      <c r="CV35" s="634"/>
      <c r="CW35" s="634"/>
      <c r="CX35" s="634"/>
      <c r="CY35" s="635"/>
      <c r="CZ35" s="624">
        <v>0.7</v>
      </c>
      <c r="DA35" s="636"/>
      <c r="DB35" s="636"/>
      <c r="DC35" s="637"/>
      <c r="DD35" s="627">
        <v>218515</v>
      </c>
      <c r="DE35" s="634"/>
      <c r="DF35" s="634"/>
      <c r="DG35" s="634"/>
      <c r="DH35" s="634"/>
      <c r="DI35" s="634"/>
      <c r="DJ35" s="634"/>
      <c r="DK35" s="635"/>
      <c r="DL35" s="627">
        <v>84844</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1458522</v>
      </c>
      <c r="S36" s="622"/>
      <c r="T36" s="622"/>
      <c r="U36" s="622"/>
      <c r="V36" s="622"/>
      <c r="W36" s="622"/>
      <c r="X36" s="622"/>
      <c r="Y36" s="623"/>
      <c r="Z36" s="659">
        <v>4.2</v>
      </c>
      <c r="AA36" s="659"/>
      <c r="AB36" s="659"/>
      <c r="AC36" s="659"/>
      <c r="AD36" s="660" t="s">
        <v>243</v>
      </c>
      <c r="AE36" s="660"/>
      <c r="AF36" s="660"/>
      <c r="AG36" s="660"/>
      <c r="AH36" s="660"/>
      <c r="AI36" s="660"/>
      <c r="AJ36" s="660"/>
      <c r="AK36" s="660"/>
      <c r="AL36" s="624" t="s">
        <v>131</v>
      </c>
      <c r="AM36" s="625"/>
      <c r="AN36" s="625"/>
      <c r="AO36" s="661"/>
      <c r="AP36" s="222"/>
      <c r="AQ36" s="670" t="s">
        <v>332</v>
      </c>
      <c r="AR36" s="671"/>
      <c r="AS36" s="671"/>
      <c r="AT36" s="671"/>
      <c r="AU36" s="671"/>
      <c r="AV36" s="671"/>
      <c r="AW36" s="671"/>
      <c r="AX36" s="671"/>
      <c r="AY36" s="672"/>
      <c r="AZ36" s="676">
        <v>3277379</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15741</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4701875</v>
      </c>
      <c r="CS36" s="622"/>
      <c r="CT36" s="622"/>
      <c r="CU36" s="622"/>
      <c r="CV36" s="622"/>
      <c r="CW36" s="622"/>
      <c r="CX36" s="622"/>
      <c r="CY36" s="623"/>
      <c r="CZ36" s="624">
        <v>13.8</v>
      </c>
      <c r="DA36" s="636"/>
      <c r="DB36" s="636"/>
      <c r="DC36" s="637"/>
      <c r="DD36" s="627">
        <v>3873213</v>
      </c>
      <c r="DE36" s="622"/>
      <c r="DF36" s="622"/>
      <c r="DG36" s="622"/>
      <c r="DH36" s="622"/>
      <c r="DI36" s="622"/>
      <c r="DJ36" s="622"/>
      <c r="DK36" s="623"/>
      <c r="DL36" s="627">
        <v>2314305</v>
      </c>
      <c r="DM36" s="622"/>
      <c r="DN36" s="622"/>
      <c r="DO36" s="622"/>
      <c r="DP36" s="622"/>
      <c r="DQ36" s="622"/>
      <c r="DR36" s="622"/>
      <c r="DS36" s="622"/>
      <c r="DT36" s="622"/>
      <c r="DU36" s="622"/>
      <c r="DV36" s="623"/>
      <c r="DW36" s="624">
        <v>12.7</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3156086</v>
      </c>
      <c r="S37" s="622"/>
      <c r="T37" s="622"/>
      <c r="U37" s="622"/>
      <c r="V37" s="622"/>
      <c r="W37" s="622"/>
      <c r="X37" s="622"/>
      <c r="Y37" s="623"/>
      <c r="Z37" s="659">
        <v>9.1</v>
      </c>
      <c r="AA37" s="659"/>
      <c r="AB37" s="659"/>
      <c r="AC37" s="659"/>
      <c r="AD37" s="660">
        <v>635</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1060750</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-464</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983159</v>
      </c>
      <c r="CS37" s="634"/>
      <c r="CT37" s="634"/>
      <c r="CU37" s="634"/>
      <c r="CV37" s="634"/>
      <c r="CW37" s="634"/>
      <c r="CX37" s="634"/>
      <c r="CY37" s="635"/>
      <c r="CZ37" s="624">
        <v>2.9</v>
      </c>
      <c r="DA37" s="636"/>
      <c r="DB37" s="636"/>
      <c r="DC37" s="637"/>
      <c r="DD37" s="627">
        <v>929947</v>
      </c>
      <c r="DE37" s="634"/>
      <c r="DF37" s="634"/>
      <c r="DG37" s="634"/>
      <c r="DH37" s="634"/>
      <c r="DI37" s="634"/>
      <c r="DJ37" s="634"/>
      <c r="DK37" s="635"/>
      <c r="DL37" s="627">
        <v>807918</v>
      </c>
      <c r="DM37" s="634"/>
      <c r="DN37" s="634"/>
      <c r="DO37" s="634"/>
      <c r="DP37" s="634"/>
      <c r="DQ37" s="634"/>
      <c r="DR37" s="634"/>
      <c r="DS37" s="634"/>
      <c r="DT37" s="634"/>
      <c r="DU37" s="634"/>
      <c r="DV37" s="635"/>
      <c r="DW37" s="624">
        <v>4.4000000000000004</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2570348</v>
      </c>
      <c r="S38" s="622"/>
      <c r="T38" s="622"/>
      <c r="U38" s="622"/>
      <c r="V38" s="622"/>
      <c r="W38" s="622"/>
      <c r="X38" s="622"/>
      <c r="Y38" s="623"/>
      <c r="Z38" s="659">
        <v>7.4</v>
      </c>
      <c r="AA38" s="659"/>
      <c r="AB38" s="659"/>
      <c r="AC38" s="659"/>
      <c r="AD38" s="660" t="s">
        <v>243</v>
      </c>
      <c r="AE38" s="660"/>
      <c r="AF38" s="660"/>
      <c r="AG38" s="660"/>
      <c r="AH38" s="660"/>
      <c r="AI38" s="660"/>
      <c r="AJ38" s="660"/>
      <c r="AK38" s="660"/>
      <c r="AL38" s="624" t="s">
        <v>243</v>
      </c>
      <c r="AM38" s="625"/>
      <c r="AN38" s="625"/>
      <c r="AO38" s="661"/>
      <c r="AQ38" s="654" t="s">
        <v>340</v>
      </c>
      <c r="AR38" s="655"/>
      <c r="AS38" s="655"/>
      <c r="AT38" s="655"/>
      <c r="AU38" s="655"/>
      <c r="AV38" s="655"/>
      <c r="AW38" s="655"/>
      <c r="AX38" s="655"/>
      <c r="AY38" s="656"/>
      <c r="AZ38" s="621">
        <v>83922</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8298</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2132707</v>
      </c>
      <c r="CS38" s="622"/>
      <c r="CT38" s="622"/>
      <c r="CU38" s="622"/>
      <c r="CV38" s="622"/>
      <c r="CW38" s="622"/>
      <c r="CX38" s="622"/>
      <c r="CY38" s="623"/>
      <c r="CZ38" s="624">
        <v>6.2</v>
      </c>
      <c r="DA38" s="636"/>
      <c r="DB38" s="636"/>
      <c r="DC38" s="637"/>
      <c r="DD38" s="627">
        <v>1718339</v>
      </c>
      <c r="DE38" s="622"/>
      <c r="DF38" s="622"/>
      <c r="DG38" s="622"/>
      <c r="DH38" s="622"/>
      <c r="DI38" s="622"/>
      <c r="DJ38" s="622"/>
      <c r="DK38" s="623"/>
      <c r="DL38" s="627">
        <v>1689953</v>
      </c>
      <c r="DM38" s="622"/>
      <c r="DN38" s="622"/>
      <c r="DO38" s="622"/>
      <c r="DP38" s="622"/>
      <c r="DQ38" s="622"/>
      <c r="DR38" s="622"/>
      <c r="DS38" s="622"/>
      <c r="DT38" s="622"/>
      <c r="DU38" s="622"/>
      <c r="DV38" s="623"/>
      <c r="DW38" s="624">
        <v>9.1999999999999993</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243</v>
      </c>
      <c r="S39" s="622"/>
      <c r="T39" s="622"/>
      <c r="U39" s="622"/>
      <c r="V39" s="622"/>
      <c r="W39" s="622"/>
      <c r="X39" s="622"/>
      <c r="Y39" s="623"/>
      <c r="Z39" s="659" t="s">
        <v>131</v>
      </c>
      <c r="AA39" s="659"/>
      <c r="AB39" s="659"/>
      <c r="AC39" s="659"/>
      <c r="AD39" s="660" t="s">
        <v>243</v>
      </c>
      <c r="AE39" s="660"/>
      <c r="AF39" s="660"/>
      <c r="AG39" s="660"/>
      <c r="AH39" s="660"/>
      <c r="AI39" s="660"/>
      <c r="AJ39" s="660"/>
      <c r="AK39" s="660"/>
      <c r="AL39" s="624" t="s">
        <v>243</v>
      </c>
      <c r="AM39" s="625"/>
      <c r="AN39" s="625"/>
      <c r="AO39" s="661"/>
      <c r="AQ39" s="654" t="s">
        <v>344</v>
      </c>
      <c r="AR39" s="655"/>
      <c r="AS39" s="655"/>
      <c r="AT39" s="655"/>
      <c r="AU39" s="655"/>
      <c r="AV39" s="655"/>
      <c r="AW39" s="655"/>
      <c r="AX39" s="655"/>
      <c r="AY39" s="656"/>
      <c r="AZ39" s="621" t="s">
        <v>243</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12728</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652907</v>
      </c>
      <c r="CS39" s="634"/>
      <c r="CT39" s="634"/>
      <c r="CU39" s="634"/>
      <c r="CV39" s="634"/>
      <c r="CW39" s="634"/>
      <c r="CX39" s="634"/>
      <c r="CY39" s="635"/>
      <c r="CZ39" s="624">
        <v>1.9</v>
      </c>
      <c r="DA39" s="636"/>
      <c r="DB39" s="636"/>
      <c r="DC39" s="637"/>
      <c r="DD39" s="627">
        <v>579801</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350848</v>
      </c>
      <c r="S40" s="622"/>
      <c r="T40" s="622"/>
      <c r="U40" s="622"/>
      <c r="V40" s="622"/>
      <c r="W40" s="622"/>
      <c r="X40" s="622"/>
      <c r="Y40" s="623"/>
      <c r="Z40" s="659">
        <v>1</v>
      </c>
      <c r="AA40" s="659"/>
      <c r="AB40" s="659"/>
      <c r="AC40" s="659"/>
      <c r="AD40" s="660" t="s">
        <v>131</v>
      </c>
      <c r="AE40" s="660"/>
      <c r="AF40" s="660"/>
      <c r="AG40" s="660"/>
      <c r="AH40" s="660"/>
      <c r="AI40" s="660"/>
      <c r="AJ40" s="660"/>
      <c r="AK40" s="660"/>
      <c r="AL40" s="624" t="s">
        <v>131</v>
      </c>
      <c r="AM40" s="625"/>
      <c r="AN40" s="625"/>
      <c r="AO40" s="661"/>
      <c r="AQ40" s="654" t="s">
        <v>348</v>
      </c>
      <c r="AR40" s="655"/>
      <c r="AS40" s="655"/>
      <c r="AT40" s="655"/>
      <c r="AU40" s="655"/>
      <c r="AV40" s="655"/>
      <c r="AW40" s="655"/>
      <c r="AX40" s="655"/>
      <c r="AY40" s="656"/>
      <c r="AZ40" s="621" t="s">
        <v>243</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101</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2504630</v>
      </c>
      <c r="CS40" s="622"/>
      <c r="CT40" s="622"/>
      <c r="CU40" s="622"/>
      <c r="CV40" s="622"/>
      <c r="CW40" s="622"/>
      <c r="CX40" s="622"/>
      <c r="CY40" s="623"/>
      <c r="CZ40" s="624">
        <v>7.3</v>
      </c>
      <c r="DA40" s="636"/>
      <c r="DB40" s="636"/>
      <c r="DC40" s="637"/>
      <c r="DD40" s="627" t="s">
        <v>178</v>
      </c>
      <c r="DE40" s="622"/>
      <c r="DF40" s="622"/>
      <c r="DG40" s="622"/>
      <c r="DH40" s="622"/>
      <c r="DI40" s="622"/>
      <c r="DJ40" s="622"/>
      <c r="DK40" s="623"/>
      <c r="DL40" s="627" t="s">
        <v>178</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34862534</v>
      </c>
      <c r="S41" s="646"/>
      <c r="T41" s="646"/>
      <c r="U41" s="646"/>
      <c r="V41" s="646"/>
      <c r="W41" s="646"/>
      <c r="X41" s="646"/>
      <c r="Y41" s="649"/>
      <c r="Z41" s="650">
        <v>100</v>
      </c>
      <c r="AA41" s="650"/>
      <c r="AB41" s="650"/>
      <c r="AC41" s="650"/>
      <c r="AD41" s="651">
        <v>17926872</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480938</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131</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131</v>
      </c>
      <c r="CS41" s="634"/>
      <c r="CT41" s="634"/>
      <c r="CU41" s="634"/>
      <c r="CV41" s="634"/>
      <c r="CW41" s="634"/>
      <c r="CX41" s="634"/>
      <c r="CY41" s="635"/>
      <c r="CZ41" s="624" t="s">
        <v>131</v>
      </c>
      <c r="DA41" s="636"/>
      <c r="DB41" s="636"/>
      <c r="DC41" s="637"/>
      <c r="DD41" s="627" t="s">
        <v>243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1651769</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367</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4871024</v>
      </c>
      <c r="CS42" s="634"/>
      <c r="CT42" s="634"/>
      <c r="CU42" s="634"/>
      <c r="CV42" s="634"/>
      <c r="CW42" s="634"/>
      <c r="CX42" s="634"/>
      <c r="CY42" s="635"/>
      <c r="CZ42" s="624">
        <v>14.3</v>
      </c>
      <c r="DA42" s="636"/>
      <c r="DB42" s="636"/>
      <c r="DC42" s="637"/>
      <c r="DD42" s="627">
        <v>1170662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138493</v>
      </c>
      <c r="CS43" s="634"/>
      <c r="CT43" s="634"/>
      <c r="CU43" s="634"/>
      <c r="CV43" s="634"/>
      <c r="CW43" s="634"/>
      <c r="CX43" s="634"/>
      <c r="CY43" s="635"/>
      <c r="CZ43" s="624">
        <v>0.4</v>
      </c>
      <c r="DA43" s="636"/>
      <c r="DB43" s="636"/>
      <c r="DC43" s="637"/>
      <c r="DD43" s="627">
        <v>138493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4617037</v>
      </c>
      <c r="CS44" s="622"/>
      <c r="CT44" s="622"/>
      <c r="CU44" s="622"/>
      <c r="CV44" s="622"/>
      <c r="CW44" s="622"/>
      <c r="CX44" s="622"/>
      <c r="CY44" s="623"/>
      <c r="CZ44" s="624">
        <v>13.5</v>
      </c>
      <c r="DA44" s="625"/>
      <c r="DB44" s="625"/>
      <c r="DC44" s="626"/>
      <c r="DD44" s="627">
        <v>1127578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2415640</v>
      </c>
      <c r="CS45" s="634"/>
      <c r="CT45" s="634"/>
      <c r="CU45" s="634"/>
      <c r="CV45" s="634"/>
      <c r="CW45" s="634"/>
      <c r="CX45" s="634"/>
      <c r="CY45" s="635"/>
      <c r="CZ45" s="624">
        <v>7.1</v>
      </c>
      <c r="DA45" s="636"/>
      <c r="DB45" s="636"/>
      <c r="DC45" s="637"/>
      <c r="DD45" s="627">
        <v>377033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2143655</v>
      </c>
      <c r="CS46" s="622"/>
      <c r="CT46" s="622"/>
      <c r="CU46" s="622"/>
      <c r="CV46" s="622"/>
      <c r="CW46" s="622"/>
      <c r="CX46" s="622"/>
      <c r="CY46" s="623"/>
      <c r="CZ46" s="624">
        <v>6.3</v>
      </c>
      <c r="DA46" s="625"/>
      <c r="DB46" s="625"/>
      <c r="DC46" s="626"/>
      <c r="DD46" s="627">
        <v>730003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253987</v>
      </c>
      <c r="CS47" s="634"/>
      <c r="CT47" s="634"/>
      <c r="CU47" s="634"/>
      <c r="CV47" s="634"/>
      <c r="CW47" s="634"/>
      <c r="CX47" s="634"/>
      <c r="CY47" s="635"/>
      <c r="CZ47" s="624">
        <v>0.7</v>
      </c>
      <c r="DA47" s="636"/>
      <c r="DB47" s="636"/>
      <c r="DC47" s="637"/>
      <c r="DD47" s="627">
        <v>43084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243</v>
      </c>
      <c r="CS48" s="622"/>
      <c r="CT48" s="622"/>
      <c r="CU48" s="622"/>
      <c r="CV48" s="622"/>
      <c r="CW48" s="622"/>
      <c r="CX48" s="622"/>
      <c r="CY48" s="623"/>
      <c r="CZ48" s="624" t="s">
        <v>243</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34160656</v>
      </c>
      <c r="CS49" s="606"/>
      <c r="CT49" s="606"/>
      <c r="CU49" s="606"/>
      <c r="CV49" s="606"/>
      <c r="CW49" s="606"/>
      <c r="CX49" s="606"/>
      <c r="CY49" s="607"/>
      <c r="CZ49" s="608">
        <v>100</v>
      </c>
      <c r="DA49" s="609"/>
      <c r="DB49" s="609"/>
      <c r="DC49" s="610"/>
      <c r="DD49" s="611">
        <v>21201129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yNwOsvCC3LwB0CxbT3Xjk/JDbynd96WYztcJfFz9GoaRskkiy3kO9CiCmdmMVAncgifLsaRSI08TWyYuYD0u5Q==" saltValue="HYidrFLzHuNSz/Yu+RC3h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B7" sqref="B7:P7"/>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34907</v>
      </c>
      <c r="R7" s="1103"/>
      <c r="S7" s="1103"/>
      <c r="T7" s="1103"/>
      <c r="U7" s="1103"/>
      <c r="V7" s="1103">
        <v>34206</v>
      </c>
      <c r="W7" s="1103"/>
      <c r="X7" s="1103"/>
      <c r="Y7" s="1103"/>
      <c r="Z7" s="1103"/>
      <c r="AA7" s="1103">
        <v>702</v>
      </c>
      <c r="AB7" s="1103"/>
      <c r="AC7" s="1103"/>
      <c r="AD7" s="1103"/>
      <c r="AE7" s="1104"/>
      <c r="AF7" s="1105">
        <v>541</v>
      </c>
      <c r="AG7" s="1106"/>
      <c r="AH7" s="1106"/>
      <c r="AI7" s="1106"/>
      <c r="AJ7" s="1107"/>
      <c r="AK7" s="1108">
        <v>26</v>
      </c>
      <c r="AL7" s="1109"/>
      <c r="AM7" s="1109"/>
      <c r="AN7" s="1109"/>
      <c r="AO7" s="1109"/>
      <c r="AP7" s="1109">
        <v>28578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598</v>
      </c>
      <c r="BT7" s="1100"/>
      <c r="BU7" s="1100"/>
      <c r="BV7" s="1100"/>
      <c r="BW7" s="1100"/>
      <c r="BX7" s="1100"/>
      <c r="BY7" s="1100"/>
      <c r="BZ7" s="1100"/>
      <c r="CA7" s="1100"/>
      <c r="CB7" s="1100"/>
      <c r="CC7" s="1100"/>
      <c r="CD7" s="1100"/>
      <c r="CE7" s="1100"/>
      <c r="CF7" s="1100"/>
      <c r="CG7" s="1112"/>
      <c r="CH7" s="1096">
        <v>4</v>
      </c>
      <c r="CI7" s="1097"/>
      <c r="CJ7" s="1097"/>
      <c r="CK7" s="1097"/>
      <c r="CL7" s="1098"/>
      <c r="CM7" s="1096">
        <v>871</v>
      </c>
      <c r="CN7" s="1097"/>
      <c r="CO7" s="1097"/>
      <c r="CP7" s="1097"/>
      <c r="CQ7" s="1098"/>
      <c r="CR7" s="1096">
        <v>5</v>
      </c>
      <c r="CS7" s="1097"/>
      <c r="CT7" s="1097"/>
      <c r="CU7" s="1097"/>
      <c r="CV7" s="1098"/>
      <c r="CW7" s="1096" t="s">
        <v>584</v>
      </c>
      <c r="CX7" s="1097"/>
      <c r="CY7" s="1097"/>
      <c r="CZ7" s="1097"/>
      <c r="DA7" s="1098"/>
      <c r="DB7" s="1096">
        <v>408</v>
      </c>
      <c r="DC7" s="1097"/>
      <c r="DD7" s="1097"/>
      <c r="DE7" s="1097"/>
      <c r="DF7" s="1098"/>
      <c r="DG7" s="1096" t="s">
        <v>584</v>
      </c>
      <c r="DH7" s="1097"/>
      <c r="DI7" s="1097"/>
      <c r="DJ7" s="1097"/>
      <c r="DK7" s="1098"/>
      <c r="DL7" s="1096" t="s">
        <v>584</v>
      </c>
      <c r="DM7" s="1097"/>
      <c r="DN7" s="1097"/>
      <c r="DO7" s="1097"/>
      <c r="DP7" s="1098"/>
      <c r="DQ7" s="1096" t="s">
        <v>584</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599</v>
      </c>
      <c r="BT8" s="993"/>
      <c r="BU8" s="993"/>
      <c r="BV8" s="993"/>
      <c r="BW8" s="993"/>
      <c r="BX8" s="993"/>
      <c r="BY8" s="993"/>
      <c r="BZ8" s="993"/>
      <c r="CA8" s="993"/>
      <c r="CB8" s="993"/>
      <c r="CC8" s="993"/>
      <c r="CD8" s="993"/>
      <c r="CE8" s="993"/>
      <c r="CF8" s="993"/>
      <c r="CG8" s="1014"/>
      <c r="CH8" s="989">
        <v>447</v>
      </c>
      <c r="CI8" s="990"/>
      <c r="CJ8" s="990"/>
      <c r="CK8" s="990"/>
      <c r="CL8" s="991"/>
      <c r="CM8" s="989">
        <v>83</v>
      </c>
      <c r="CN8" s="990"/>
      <c r="CO8" s="990"/>
      <c r="CP8" s="990"/>
      <c r="CQ8" s="991"/>
      <c r="CR8" s="989">
        <v>5</v>
      </c>
      <c r="CS8" s="990"/>
      <c r="CT8" s="990"/>
      <c r="CU8" s="990"/>
      <c r="CV8" s="991"/>
      <c r="CW8" s="989">
        <v>1007</v>
      </c>
      <c r="CX8" s="990"/>
      <c r="CY8" s="990"/>
      <c r="CZ8" s="990"/>
      <c r="DA8" s="991"/>
      <c r="DB8" s="989" t="s">
        <v>584</v>
      </c>
      <c r="DC8" s="990"/>
      <c r="DD8" s="990"/>
      <c r="DE8" s="990"/>
      <c r="DF8" s="991"/>
      <c r="DG8" s="989" t="s">
        <v>584</v>
      </c>
      <c r="DH8" s="990"/>
      <c r="DI8" s="990"/>
      <c r="DJ8" s="990"/>
      <c r="DK8" s="991"/>
      <c r="DL8" s="989">
        <v>89</v>
      </c>
      <c r="DM8" s="990"/>
      <c r="DN8" s="990"/>
      <c r="DO8" s="990"/>
      <c r="DP8" s="991"/>
      <c r="DQ8" s="989">
        <v>80</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600</v>
      </c>
      <c r="BT9" s="993"/>
      <c r="BU9" s="993"/>
      <c r="BV9" s="993"/>
      <c r="BW9" s="993"/>
      <c r="BX9" s="993"/>
      <c r="BY9" s="993"/>
      <c r="BZ9" s="993"/>
      <c r="CA9" s="993"/>
      <c r="CB9" s="993"/>
      <c r="CC9" s="993"/>
      <c r="CD9" s="993"/>
      <c r="CE9" s="993"/>
      <c r="CF9" s="993"/>
      <c r="CG9" s="1014"/>
      <c r="CH9" s="989">
        <v>0</v>
      </c>
      <c r="CI9" s="990"/>
      <c r="CJ9" s="990"/>
      <c r="CK9" s="990"/>
      <c r="CL9" s="991"/>
      <c r="CM9" s="989">
        <v>130</v>
      </c>
      <c r="CN9" s="990"/>
      <c r="CO9" s="990"/>
      <c r="CP9" s="990"/>
      <c r="CQ9" s="991"/>
      <c r="CR9" s="989">
        <v>100</v>
      </c>
      <c r="CS9" s="990"/>
      <c r="CT9" s="990"/>
      <c r="CU9" s="990"/>
      <c r="CV9" s="991"/>
      <c r="CW9" s="989" t="s">
        <v>584</v>
      </c>
      <c r="CX9" s="990"/>
      <c r="CY9" s="990"/>
      <c r="CZ9" s="990"/>
      <c r="DA9" s="991"/>
      <c r="DB9" s="989" t="s">
        <v>584</v>
      </c>
      <c r="DC9" s="990"/>
      <c r="DD9" s="990"/>
      <c r="DE9" s="990"/>
      <c r="DF9" s="991"/>
      <c r="DG9" s="989" t="s">
        <v>584</v>
      </c>
      <c r="DH9" s="990"/>
      <c r="DI9" s="990"/>
      <c r="DJ9" s="990"/>
      <c r="DK9" s="991"/>
      <c r="DL9" s="989" t="s">
        <v>584</v>
      </c>
      <c r="DM9" s="990"/>
      <c r="DN9" s="990"/>
      <c r="DO9" s="990"/>
      <c r="DP9" s="991"/>
      <c r="DQ9" s="989" t="s">
        <v>584</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601</v>
      </c>
      <c r="BT10" s="993"/>
      <c r="BU10" s="993"/>
      <c r="BV10" s="993"/>
      <c r="BW10" s="993"/>
      <c r="BX10" s="993"/>
      <c r="BY10" s="993"/>
      <c r="BZ10" s="993"/>
      <c r="CA10" s="993"/>
      <c r="CB10" s="993"/>
      <c r="CC10" s="993"/>
      <c r="CD10" s="993"/>
      <c r="CE10" s="993"/>
      <c r="CF10" s="993"/>
      <c r="CG10" s="1014"/>
      <c r="CH10" s="989">
        <v>2</v>
      </c>
      <c r="CI10" s="990"/>
      <c r="CJ10" s="990"/>
      <c r="CK10" s="990"/>
      <c r="CL10" s="991"/>
      <c r="CM10" s="989">
        <v>65</v>
      </c>
      <c r="CN10" s="990"/>
      <c r="CO10" s="990"/>
      <c r="CP10" s="990"/>
      <c r="CQ10" s="991"/>
      <c r="CR10" s="989">
        <v>17</v>
      </c>
      <c r="CS10" s="990"/>
      <c r="CT10" s="990"/>
      <c r="CU10" s="990"/>
      <c r="CV10" s="991"/>
      <c r="CW10" s="989">
        <v>6</v>
      </c>
      <c r="CX10" s="990"/>
      <c r="CY10" s="990"/>
      <c r="CZ10" s="990"/>
      <c r="DA10" s="991"/>
      <c r="DB10" s="989" t="s">
        <v>584</v>
      </c>
      <c r="DC10" s="990"/>
      <c r="DD10" s="990"/>
      <c r="DE10" s="990"/>
      <c r="DF10" s="991"/>
      <c r="DG10" s="989" t="s">
        <v>584</v>
      </c>
      <c r="DH10" s="990"/>
      <c r="DI10" s="990"/>
      <c r="DJ10" s="990"/>
      <c r="DK10" s="991"/>
      <c r="DL10" s="989" t="s">
        <v>584</v>
      </c>
      <c r="DM10" s="990"/>
      <c r="DN10" s="990"/>
      <c r="DO10" s="990"/>
      <c r="DP10" s="991"/>
      <c r="DQ10" s="989" t="s">
        <v>584</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602</v>
      </c>
      <c r="BT11" s="993"/>
      <c r="BU11" s="993"/>
      <c r="BV11" s="993"/>
      <c r="BW11" s="993"/>
      <c r="BX11" s="993"/>
      <c r="BY11" s="993"/>
      <c r="BZ11" s="993"/>
      <c r="CA11" s="993"/>
      <c r="CB11" s="993"/>
      <c r="CC11" s="993"/>
      <c r="CD11" s="993"/>
      <c r="CE11" s="993"/>
      <c r="CF11" s="993"/>
      <c r="CG11" s="1014"/>
      <c r="CH11" s="989">
        <v>0</v>
      </c>
      <c r="CI11" s="990"/>
      <c r="CJ11" s="990"/>
      <c r="CK11" s="990"/>
      <c r="CL11" s="991"/>
      <c r="CM11" s="989">
        <v>18</v>
      </c>
      <c r="CN11" s="990"/>
      <c r="CO11" s="990"/>
      <c r="CP11" s="990"/>
      <c r="CQ11" s="991"/>
      <c r="CR11" s="989">
        <v>5</v>
      </c>
      <c r="CS11" s="990"/>
      <c r="CT11" s="990"/>
      <c r="CU11" s="990"/>
      <c r="CV11" s="991"/>
      <c r="CW11" s="989" t="s">
        <v>584</v>
      </c>
      <c r="CX11" s="990"/>
      <c r="CY11" s="990"/>
      <c r="CZ11" s="990"/>
      <c r="DA11" s="991"/>
      <c r="DB11" s="989" t="s">
        <v>584</v>
      </c>
      <c r="DC11" s="990"/>
      <c r="DD11" s="990"/>
      <c r="DE11" s="990"/>
      <c r="DF11" s="991"/>
      <c r="DG11" s="989" t="s">
        <v>584</v>
      </c>
      <c r="DH11" s="990"/>
      <c r="DI11" s="990"/>
      <c r="DJ11" s="990"/>
      <c r="DK11" s="991"/>
      <c r="DL11" s="989" t="s">
        <v>584</v>
      </c>
      <c r="DM11" s="990"/>
      <c r="DN11" s="990"/>
      <c r="DO11" s="990"/>
      <c r="DP11" s="991"/>
      <c r="DQ11" s="989" t="s">
        <v>584</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603</v>
      </c>
      <c r="BT12" s="993"/>
      <c r="BU12" s="993"/>
      <c r="BV12" s="993"/>
      <c r="BW12" s="993"/>
      <c r="BX12" s="993"/>
      <c r="BY12" s="993"/>
      <c r="BZ12" s="993"/>
      <c r="CA12" s="993"/>
      <c r="CB12" s="993"/>
      <c r="CC12" s="993"/>
      <c r="CD12" s="993"/>
      <c r="CE12" s="993"/>
      <c r="CF12" s="993"/>
      <c r="CG12" s="1014"/>
      <c r="CH12" s="989">
        <v>0</v>
      </c>
      <c r="CI12" s="990"/>
      <c r="CJ12" s="990"/>
      <c r="CK12" s="990"/>
      <c r="CL12" s="991"/>
      <c r="CM12" s="989">
        <v>46</v>
      </c>
      <c r="CN12" s="990"/>
      <c r="CO12" s="990"/>
      <c r="CP12" s="990"/>
      <c r="CQ12" s="991"/>
      <c r="CR12" s="989">
        <v>3</v>
      </c>
      <c r="CS12" s="990"/>
      <c r="CT12" s="990"/>
      <c r="CU12" s="990"/>
      <c r="CV12" s="991"/>
      <c r="CW12" s="989">
        <v>17</v>
      </c>
      <c r="CX12" s="990"/>
      <c r="CY12" s="990"/>
      <c r="CZ12" s="990"/>
      <c r="DA12" s="991"/>
      <c r="DB12" s="989" t="s">
        <v>584</v>
      </c>
      <c r="DC12" s="990"/>
      <c r="DD12" s="990"/>
      <c r="DE12" s="990"/>
      <c r="DF12" s="991"/>
      <c r="DG12" s="989" t="s">
        <v>584</v>
      </c>
      <c r="DH12" s="990"/>
      <c r="DI12" s="990"/>
      <c r="DJ12" s="990"/>
      <c r="DK12" s="991"/>
      <c r="DL12" s="989" t="s">
        <v>584</v>
      </c>
      <c r="DM12" s="990"/>
      <c r="DN12" s="990"/>
      <c r="DO12" s="990"/>
      <c r="DP12" s="991"/>
      <c r="DQ12" s="989" t="s">
        <v>584</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604</v>
      </c>
      <c r="BT13" s="993"/>
      <c r="BU13" s="993"/>
      <c r="BV13" s="993"/>
      <c r="BW13" s="993"/>
      <c r="BX13" s="993"/>
      <c r="BY13" s="993"/>
      <c r="BZ13" s="993"/>
      <c r="CA13" s="993"/>
      <c r="CB13" s="993"/>
      <c r="CC13" s="993"/>
      <c r="CD13" s="993"/>
      <c r="CE13" s="993"/>
      <c r="CF13" s="993"/>
      <c r="CG13" s="1014"/>
      <c r="CH13" s="989">
        <v>12</v>
      </c>
      <c r="CI13" s="990"/>
      <c r="CJ13" s="990"/>
      <c r="CK13" s="990"/>
      <c r="CL13" s="991"/>
      <c r="CM13" s="989">
        <v>64</v>
      </c>
      <c r="CN13" s="990"/>
      <c r="CO13" s="990"/>
      <c r="CP13" s="990"/>
      <c r="CQ13" s="991"/>
      <c r="CR13" s="989">
        <v>8</v>
      </c>
      <c r="CS13" s="990"/>
      <c r="CT13" s="990"/>
      <c r="CU13" s="990"/>
      <c r="CV13" s="991"/>
      <c r="CW13" s="989">
        <v>5</v>
      </c>
      <c r="CX13" s="990"/>
      <c r="CY13" s="990"/>
      <c r="CZ13" s="990"/>
      <c r="DA13" s="991"/>
      <c r="DB13" s="989" t="s">
        <v>584</v>
      </c>
      <c r="DC13" s="990"/>
      <c r="DD13" s="990"/>
      <c r="DE13" s="990"/>
      <c r="DF13" s="991"/>
      <c r="DG13" s="989" t="s">
        <v>584</v>
      </c>
      <c r="DH13" s="990"/>
      <c r="DI13" s="990"/>
      <c r="DJ13" s="990"/>
      <c r="DK13" s="991"/>
      <c r="DL13" s="989" t="s">
        <v>584</v>
      </c>
      <c r="DM13" s="990"/>
      <c r="DN13" s="990"/>
      <c r="DO13" s="990"/>
      <c r="DP13" s="991"/>
      <c r="DQ13" s="989" t="s">
        <v>584</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605</v>
      </c>
      <c r="BT14" s="993"/>
      <c r="BU14" s="993"/>
      <c r="BV14" s="993"/>
      <c r="BW14" s="993"/>
      <c r="BX14" s="993"/>
      <c r="BY14" s="993"/>
      <c r="BZ14" s="993"/>
      <c r="CA14" s="993"/>
      <c r="CB14" s="993"/>
      <c r="CC14" s="993"/>
      <c r="CD14" s="993"/>
      <c r="CE14" s="993"/>
      <c r="CF14" s="993"/>
      <c r="CG14" s="1014"/>
      <c r="CH14" s="989">
        <v>10</v>
      </c>
      <c r="CI14" s="990"/>
      <c r="CJ14" s="990"/>
      <c r="CK14" s="990"/>
      <c r="CL14" s="991"/>
      <c r="CM14" s="989">
        <v>76</v>
      </c>
      <c r="CN14" s="990"/>
      <c r="CO14" s="990"/>
      <c r="CP14" s="990"/>
      <c r="CQ14" s="991"/>
      <c r="CR14" s="989">
        <v>5</v>
      </c>
      <c r="CS14" s="990"/>
      <c r="CT14" s="990"/>
      <c r="CU14" s="990"/>
      <c r="CV14" s="991"/>
      <c r="CW14" s="989">
        <v>65</v>
      </c>
      <c r="CX14" s="990"/>
      <c r="CY14" s="990"/>
      <c r="CZ14" s="990"/>
      <c r="DA14" s="991"/>
      <c r="DB14" s="989" t="s">
        <v>584</v>
      </c>
      <c r="DC14" s="990"/>
      <c r="DD14" s="990"/>
      <c r="DE14" s="990"/>
      <c r="DF14" s="991"/>
      <c r="DG14" s="989" t="s">
        <v>584</v>
      </c>
      <c r="DH14" s="990"/>
      <c r="DI14" s="990"/>
      <c r="DJ14" s="990"/>
      <c r="DK14" s="991"/>
      <c r="DL14" s="989">
        <v>18</v>
      </c>
      <c r="DM14" s="990"/>
      <c r="DN14" s="990"/>
      <c r="DO14" s="990"/>
      <c r="DP14" s="991"/>
      <c r="DQ14" s="989">
        <v>16</v>
      </c>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34907</v>
      </c>
      <c r="R23" s="1061"/>
      <c r="S23" s="1061"/>
      <c r="T23" s="1061"/>
      <c r="U23" s="1061"/>
      <c r="V23" s="1061">
        <v>34205</v>
      </c>
      <c r="W23" s="1061"/>
      <c r="X23" s="1061"/>
      <c r="Y23" s="1061"/>
      <c r="Z23" s="1061"/>
      <c r="AA23" s="1061">
        <v>702</v>
      </c>
      <c r="AB23" s="1061"/>
      <c r="AC23" s="1061"/>
      <c r="AD23" s="1061"/>
      <c r="AE23" s="1068"/>
      <c r="AF23" s="1069">
        <v>541</v>
      </c>
      <c r="AG23" s="1061"/>
      <c r="AH23" s="1061"/>
      <c r="AI23" s="1061"/>
      <c r="AJ23" s="1070"/>
      <c r="AK23" s="1071"/>
      <c r="AL23" s="1072"/>
      <c r="AM23" s="1072"/>
      <c r="AN23" s="1072"/>
      <c r="AO23" s="1072"/>
      <c r="AP23" s="1061">
        <v>28578</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6694</v>
      </c>
      <c r="R28" s="1051"/>
      <c r="S28" s="1051"/>
      <c r="T28" s="1051"/>
      <c r="U28" s="1051"/>
      <c r="V28" s="1051">
        <v>6678</v>
      </c>
      <c r="W28" s="1051"/>
      <c r="X28" s="1051"/>
      <c r="Y28" s="1051"/>
      <c r="Z28" s="1051"/>
      <c r="AA28" s="1051">
        <v>16</v>
      </c>
      <c r="AB28" s="1051"/>
      <c r="AC28" s="1051"/>
      <c r="AD28" s="1051"/>
      <c r="AE28" s="1052"/>
      <c r="AF28" s="1053">
        <v>16</v>
      </c>
      <c r="AG28" s="1051"/>
      <c r="AH28" s="1051"/>
      <c r="AI28" s="1051"/>
      <c r="AJ28" s="1054"/>
      <c r="AK28" s="1042">
        <v>546</v>
      </c>
      <c r="AL28" s="1043"/>
      <c r="AM28" s="1043"/>
      <c r="AN28" s="1043"/>
      <c r="AO28" s="1043"/>
      <c r="AP28" s="1043" t="s">
        <v>584</v>
      </c>
      <c r="AQ28" s="1043"/>
      <c r="AR28" s="1043"/>
      <c r="AS28" s="1043"/>
      <c r="AT28" s="1043"/>
      <c r="AU28" s="1043" t="s">
        <v>584</v>
      </c>
      <c r="AV28" s="1043"/>
      <c r="AW28" s="1043"/>
      <c r="AX28" s="1043"/>
      <c r="AY28" s="1043"/>
      <c r="AZ28" s="1044" t="s">
        <v>584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5689</v>
      </c>
      <c r="R29" s="1039"/>
      <c r="S29" s="1039"/>
      <c r="T29" s="1039"/>
      <c r="U29" s="1039"/>
      <c r="V29" s="1039">
        <v>5497</v>
      </c>
      <c r="W29" s="1039"/>
      <c r="X29" s="1039"/>
      <c r="Y29" s="1039"/>
      <c r="Z29" s="1039"/>
      <c r="AA29" s="1039">
        <v>192</v>
      </c>
      <c r="AB29" s="1039"/>
      <c r="AC29" s="1039"/>
      <c r="AD29" s="1039"/>
      <c r="AE29" s="1040"/>
      <c r="AF29" s="1035">
        <v>192</v>
      </c>
      <c r="AG29" s="1036"/>
      <c r="AH29" s="1036"/>
      <c r="AI29" s="1036"/>
      <c r="AJ29" s="1037"/>
      <c r="AK29" s="980">
        <v>790</v>
      </c>
      <c r="AL29" s="971"/>
      <c r="AM29" s="971"/>
      <c r="AN29" s="971"/>
      <c r="AO29" s="971"/>
      <c r="AP29" s="971" t="s">
        <v>584</v>
      </c>
      <c r="AQ29" s="971"/>
      <c r="AR29" s="971"/>
      <c r="AS29" s="971"/>
      <c r="AT29" s="971"/>
      <c r="AU29" s="971" t="s">
        <v>584</v>
      </c>
      <c r="AV29" s="971"/>
      <c r="AW29" s="971"/>
      <c r="AX29" s="971"/>
      <c r="AY29" s="971"/>
      <c r="AZ29" s="1041" t="s">
        <v>584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29</v>
      </c>
      <c r="R30" s="1039"/>
      <c r="S30" s="1039"/>
      <c r="T30" s="1039"/>
      <c r="U30" s="1039"/>
      <c r="V30" s="1039">
        <v>29</v>
      </c>
      <c r="W30" s="1039"/>
      <c r="X30" s="1039"/>
      <c r="Y30" s="1039"/>
      <c r="Z30" s="1039"/>
      <c r="AA30" s="1039" t="s">
        <v>584</v>
      </c>
      <c r="AB30" s="1039"/>
      <c r="AC30" s="1039"/>
      <c r="AD30" s="1039"/>
      <c r="AE30" s="1040"/>
      <c r="AF30" s="1035" t="s">
        <v>131</v>
      </c>
      <c r="AG30" s="1036"/>
      <c r="AH30" s="1036"/>
      <c r="AI30" s="1036"/>
      <c r="AJ30" s="1037"/>
      <c r="AK30" s="980">
        <v>26</v>
      </c>
      <c r="AL30" s="971"/>
      <c r="AM30" s="971"/>
      <c r="AN30" s="971"/>
      <c r="AO30" s="971"/>
      <c r="AP30" s="971">
        <v>3</v>
      </c>
      <c r="AQ30" s="971"/>
      <c r="AR30" s="971"/>
      <c r="AS30" s="971"/>
      <c r="AT30" s="971"/>
      <c r="AU30" s="971">
        <v>3</v>
      </c>
      <c r="AV30" s="971"/>
      <c r="AW30" s="971"/>
      <c r="AX30" s="971"/>
      <c r="AY30" s="971"/>
      <c r="AZ30" s="1041" t="s">
        <v>584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877</v>
      </c>
      <c r="R31" s="1039"/>
      <c r="S31" s="1039"/>
      <c r="T31" s="1039"/>
      <c r="U31" s="1039"/>
      <c r="V31" s="1039">
        <v>851</v>
      </c>
      <c r="W31" s="1039"/>
      <c r="X31" s="1039"/>
      <c r="Y31" s="1039"/>
      <c r="Z31" s="1039"/>
      <c r="AA31" s="1039">
        <v>26</v>
      </c>
      <c r="AB31" s="1039"/>
      <c r="AC31" s="1039"/>
      <c r="AD31" s="1039"/>
      <c r="AE31" s="1040"/>
      <c r="AF31" s="1035">
        <v>26</v>
      </c>
      <c r="AG31" s="1036"/>
      <c r="AH31" s="1036"/>
      <c r="AI31" s="1036"/>
      <c r="AJ31" s="1037"/>
      <c r="AK31" s="980">
        <v>158</v>
      </c>
      <c r="AL31" s="971"/>
      <c r="AM31" s="971"/>
      <c r="AN31" s="971"/>
      <c r="AO31" s="971"/>
      <c r="AP31" s="971" t="s">
        <v>584</v>
      </c>
      <c r="AQ31" s="971"/>
      <c r="AR31" s="971"/>
      <c r="AS31" s="971"/>
      <c r="AT31" s="971"/>
      <c r="AU31" s="971" t="s">
        <v>584</v>
      </c>
      <c r="AV31" s="971"/>
      <c r="AW31" s="971"/>
      <c r="AX31" s="971"/>
      <c r="AY31" s="971"/>
      <c r="AZ31" s="1041" t="s">
        <v>584</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1725</v>
      </c>
      <c r="R32" s="1039"/>
      <c r="S32" s="1039"/>
      <c r="T32" s="1039"/>
      <c r="U32" s="1039"/>
      <c r="V32" s="1039">
        <v>1445</v>
      </c>
      <c r="W32" s="1039"/>
      <c r="X32" s="1039"/>
      <c r="Y32" s="1039"/>
      <c r="Z32" s="1039"/>
      <c r="AA32" s="1039">
        <v>280</v>
      </c>
      <c r="AB32" s="1039"/>
      <c r="AC32" s="1039"/>
      <c r="AD32" s="1039"/>
      <c r="AE32" s="1040"/>
      <c r="AF32" s="1035">
        <v>1687</v>
      </c>
      <c r="AG32" s="1036"/>
      <c r="AH32" s="1036"/>
      <c r="AI32" s="1036"/>
      <c r="AJ32" s="1037"/>
      <c r="AK32" s="980">
        <v>60</v>
      </c>
      <c r="AL32" s="971"/>
      <c r="AM32" s="971"/>
      <c r="AN32" s="971"/>
      <c r="AO32" s="971"/>
      <c r="AP32" s="971">
        <v>4095</v>
      </c>
      <c r="AQ32" s="971"/>
      <c r="AR32" s="971"/>
      <c r="AS32" s="971"/>
      <c r="AT32" s="971"/>
      <c r="AU32" s="971">
        <v>360</v>
      </c>
      <c r="AV32" s="971"/>
      <c r="AW32" s="971"/>
      <c r="AX32" s="971"/>
      <c r="AY32" s="971"/>
      <c r="AZ32" s="1041" t="s">
        <v>584</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2817</v>
      </c>
      <c r="R33" s="1039"/>
      <c r="S33" s="1039"/>
      <c r="T33" s="1039"/>
      <c r="U33" s="1039"/>
      <c r="V33" s="1039">
        <v>2499</v>
      </c>
      <c r="W33" s="1039"/>
      <c r="X33" s="1039"/>
      <c r="Y33" s="1039"/>
      <c r="Z33" s="1039"/>
      <c r="AA33" s="1039">
        <v>318</v>
      </c>
      <c r="AB33" s="1039"/>
      <c r="AC33" s="1039"/>
      <c r="AD33" s="1039"/>
      <c r="AE33" s="1040"/>
      <c r="AF33" s="1035">
        <v>618</v>
      </c>
      <c r="AG33" s="1036"/>
      <c r="AH33" s="1036"/>
      <c r="AI33" s="1036"/>
      <c r="AJ33" s="1037"/>
      <c r="AK33" s="980">
        <v>860</v>
      </c>
      <c r="AL33" s="971"/>
      <c r="AM33" s="971"/>
      <c r="AN33" s="971"/>
      <c r="AO33" s="971"/>
      <c r="AP33" s="971">
        <v>15754</v>
      </c>
      <c r="AQ33" s="971"/>
      <c r="AR33" s="971"/>
      <c r="AS33" s="971"/>
      <c r="AT33" s="971"/>
      <c r="AU33" s="971">
        <v>8019</v>
      </c>
      <c r="AV33" s="971"/>
      <c r="AW33" s="971"/>
      <c r="AX33" s="971"/>
      <c r="AY33" s="971"/>
      <c r="AZ33" s="1041" t="s">
        <v>584</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412</v>
      </c>
      <c r="C34" s="1031"/>
      <c r="D34" s="1031"/>
      <c r="E34" s="1031"/>
      <c r="F34" s="1031"/>
      <c r="G34" s="1031"/>
      <c r="H34" s="1031"/>
      <c r="I34" s="1031"/>
      <c r="J34" s="1031"/>
      <c r="K34" s="1031"/>
      <c r="L34" s="1031"/>
      <c r="M34" s="1031"/>
      <c r="N34" s="1031"/>
      <c r="O34" s="1031"/>
      <c r="P34" s="1032"/>
      <c r="Q34" s="1038">
        <v>266</v>
      </c>
      <c r="R34" s="1039"/>
      <c r="S34" s="1039"/>
      <c r="T34" s="1039"/>
      <c r="U34" s="1039"/>
      <c r="V34" s="1039">
        <v>237</v>
      </c>
      <c r="W34" s="1039"/>
      <c r="X34" s="1039"/>
      <c r="Y34" s="1039"/>
      <c r="Z34" s="1039"/>
      <c r="AA34" s="1039">
        <v>29</v>
      </c>
      <c r="AB34" s="1039"/>
      <c r="AC34" s="1039"/>
      <c r="AD34" s="1039"/>
      <c r="AE34" s="1040"/>
      <c r="AF34" s="1035">
        <v>90</v>
      </c>
      <c r="AG34" s="1036"/>
      <c r="AH34" s="1036"/>
      <c r="AI34" s="1036"/>
      <c r="AJ34" s="1037"/>
      <c r="AK34" s="980">
        <v>200</v>
      </c>
      <c r="AL34" s="971"/>
      <c r="AM34" s="971"/>
      <c r="AN34" s="971"/>
      <c r="AO34" s="971"/>
      <c r="AP34" s="971">
        <v>1160</v>
      </c>
      <c r="AQ34" s="971"/>
      <c r="AR34" s="971"/>
      <c r="AS34" s="971"/>
      <c r="AT34" s="971"/>
      <c r="AU34" s="971">
        <v>1076</v>
      </c>
      <c r="AV34" s="971"/>
      <c r="AW34" s="971"/>
      <c r="AX34" s="971"/>
      <c r="AY34" s="971"/>
      <c r="AZ34" s="1041" t="s">
        <v>584</v>
      </c>
      <c r="BA34" s="1041"/>
      <c r="BB34" s="1041"/>
      <c r="BC34" s="1041"/>
      <c r="BD34" s="1041"/>
      <c r="BE34" s="972" t="s">
        <v>410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2628</v>
      </c>
      <c r="AG63" s="959"/>
      <c r="AH63" s="959"/>
      <c r="AI63" s="959"/>
      <c r="AJ63" s="1022"/>
      <c r="AK63" s="1023"/>
      <c r="AL63" s="963"/>
      <c r="AM63" s="963"/>
      <c r="AN63" s="963"/>
      <c r="AO63" s="963"/>
      <c r="AP63" s="959">
        <v>31451</v>
      </c>
      <c r="AQ63" s="959"/>
      <c r="AR63" s="959"/>
      <c r="AS63" s="959"/>
      <c r="AT63" s="959"/>
      <c r="AU63" s="959">
        <v>9458</v>
      </c>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417</v>
      </c>
      <c r="B66" s="996"/>
      <c r="C66" s="996"/>
      <c r="D66" s="996"/>
      <c r="E66" s="996"/>
      <c r="F66" s="996"/>
      <c r="G66" s="996"/>
      <c r="H66" s="996"/>
      <c r="I66" s="996"/>
      <c r="J66" s="996"/>
      <c r="K66" s="996"/>
      <c r="L66" s="996"/>
      <c r="M66" s="996"/>
      <c r="N66" s="996"/>
      <c r="O66" s="996"/>
      <c r="P66" s="997"/>
      <c r="Q66" s="1001" t="s">
        <v>418</v>
      </c>
      <c r="R66" s="1002"/>
      <c r="S66" s="1002"/>
      <c r="T66" s="1002"/>
      <c r="U66" s="1003"/>
      <c r="V66" s="1001" t="s">
        <v>419</v>
      </c>
      <c r="W66" s="1002"/>
      <c r="X66" s="1002"/>
      <c r="Y66" s="1002"/>
      <c r="Z66" s="1003"/>
      <c r="AA66" s="1001" t="s">
        <v>420</v>
      </c>
      <c r="AB66" s="1002"/>
      <c r="AC66" s="1002"/>
      <c r="AD66" s="1002"/>
      <c r="AE66" s="1003"/>
      <c r="AF66" s="1007" t="s">
        <v>400</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585</v>
      </c>
      <c r="C68" s="986"/>
      <c r="D68" s="986"/>
      <c r="E68" s="986"/>
      <c r="F68" s="986"/>
      <c r="G68" s="986"/>
      <c r="H68" s="986"/>
      <c r="I68" s="986"/>
      <c r="J68" s="986"/>
      <c r="K68" s="986"/>
      <c r="L68" s="986"/>
      <c r="M68" s="986"/>
      <c r="N68" s="986"/>
      <c r="O68" s="986"/>
      <c r="P68" s="987"/>
      <c r="Q68" s="988">
        <v>4892</v>
      </c>
      <c r="R68" s="982"/>
      <c r="S68" s="982"/>
      <c r="T68" s="982"/>
      <c r="U68" s="982"/>
      <c r="V68" s="982">
        <v>4564</v>
      </c>
      <c r="W68" s="982"/>
      <c r="X68" s="982"/>
      <c r="Y68" s="982"/>
      <c r="Z68" s="982"/>
      <c r="AA68" s="982">
        <v>328</v>
      </c>
      <c r="AB68" s="982"/>
      <c r="AC68" s="982"/>
      <c r="AD68" s="982"/>
      <c r="AE68" s="982"/>
      <c r="AF68" s="982">
        <v>328</v>
      </c>
      <c r="AG68" s="982"/>
      <c r="AH68" s="982"/>
      <c r="AI68" s="982"/>
      <c r="AJ68" s="982"/>
      <c r="AK68" s="982">
        <v>0</v>
      </c>
      <c r="AL68" s="982"/>
      <c r="AM68" s="982"/>
      <c r="AN68" s="982"/>
      <c r="AO68" s="982"/>
      <c r="AP68" s="982">
        <v>455</v>
      </c>
      <c r="AQ68" s="982"/>
      <c r="AR68" s="982"/>
      <c r="AS68" s="982"/>
      <c r="AT68" s="982"/>
      <c r="AU68" s="982">
        <v>69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22</v>
      </c>
      <c r="R69" s="971"/>
      <c r="S69" s="971"/>
      <c r="T69" s="971"/>
      <c r="U69" s="971"/>
      <c r="V69" s="971">
        <v>19</v>
      </c>
      <c r="W69" s="971"/>
      <c r="X69" s="971"/>
      <c r="Y69" s="971"/>
      <c r="Z69" s="971"/>
      <c r="AA69" s="971">
        <v>3</v>
      </c>
      <c r="AB69" s="971"/>
      <c r="AC69" s="971"/>
      <c r="AD69" s="971"/>
      <c r="AE69" s="971"/>
      <c r="AF69" s="971" t="s">
        <v>584</v>
      </c>
      <c r="AG69" s="971"/>
      <c r="AH69" s="971"/>
      <c r="AI69" s="971"/>
      <c r="AJ69" s="971"/>
      <c r="AK69" s="971">
        <v>0</v>
      </c>
      <c r="AL69" s="971"/>
      <c r="AM69" s="971"/>
      <c r="AN69" s="971"/>
      <c r="AO69" s="971"/>
      <c r="AP69" s="971" t="s">
        <v>584</v>
      </c>
      <c r="AQ69" s="971"/>
      <c r="AR69" s="971"/>
      <c r="AS69" s="971"/>
      <c r="AT69" s="971"/>
      <c r="AU69" s="971" t="s">
        <v>584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587</v>
      </c>
      <c r="C70" s="975"/>
      <c r="D70" s="975"/>
      <c r="E70" s="975"/>
      <c r="F70" s="975"/>
      <c r="G70" s="975"/>
      <c r="H70" s="975"/>
      <c r="I70" s="975"/>
      <c r="J70" s="975"/>
      <c r="K70" s="975"/>
      <c r="L70" s="975"/>
      <c r="M70" s="975"/>
      <c r="N70" s="975"/>
      <c r="O70" s="975"/>
      <c r="P70" s="976"/>
      <c r="Q70" s="977">
        <v>1883</v>
      </c>
      <c r="R70" s="971"/>
      <c r="S70" s="971"/>
      <c r="T70" s="971"/>
      <c r="U70" s="971"/>
      <c r="V70" s="971">
        <v>1780</v>
      </c>
      <c r="W70" s="971"/>
      <c r="X70" s="971"/>
      <c r="Y70" s="971"/>
      <c r="Z70" s="971"/>
      <c r="AA70" s="971">
        <v>53</v>
      </c>
      <c r="AB70" s="971"/>
      <c r="AC70" s="971"/>
      <c r="AD70" s="971"/>
      <c r="AE70" s="971"/>
      <c r="AF70" s="971">
        <v>53</v>
      </c>
      <c r="AG70" s="971"/>
      <c r="AH70" s="971"/>
      <c r="AI70" s="971"/>
      <c r="AJ70" s="971"/>
      <c r="AK70" s="971">
        <v>4</v>
      </c>
      <c r="AL70" s="971"/>
      <c r="AM70" s="971"/>
      <c r="AN70" s="971"/>
      <c r="AO70" s="971"/>
      <c r="AP70" s="971" t="s">
        <v>584</v>
      </c>
      <c r="AQ70" s="971"/>
      <c r="AR70" s="971"/>
      <c r="AS70" s="971"/>
      <c r="AT70" s="971"/>
      <c r="AU70" s="971" t="s">
        <v>584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588</v>
      </c>
      <c r="C71" s="975"/>
      <c r="D71" s="975"/>
      <c r="E71" s="975"/>
      <c r="F71" s="975"/>
      <c r="G71" s="975"/>
      <c r="H71" s="975"/>
      <c r="I71" s="975"/>
      <c r="J71" s="975"/>
      <c r="K71" s="975"/>
      <c r="L71" s="975"/>
      <c r="M71" s="975"/>
      <c r="N71" s="975"/>
      <c r="O71" s="975"/>
      <c r="P71" s="976"/>
      <c r="Q71" s="977">
        <v>239</v>
      </c>
      <c r="R71" s="971"/>
      <c r="S71" s="971"/>
      <c r="T71" s="971"/>
      <c r="U71" s="971"/>
      <c r="V71" s="971">
        <v>188</v>
      </c>
      <c r="W71" s="971"/>
      <c r="X71" s="971"/>
      <c r="Y71" s="971"/>
      <c r="Z71" s="971"/>
      <c r="AA71" s="971">
        <v>50</v>
      </c>
      <c r="AB71" s="971"/>
      <c r="AC71" s="971"/>
      <c r="AD71" s="971"/>
      <c r="AE71" s="971"/>
      <c r="AF71" s="971">
        <v>50</v>
      </c>
      <c r="AG71" s="971"/>
      <c r="AH71" s="971"/>
      <c r="AI71" s="971"/>
      <c r="AJ71" s="971"/>
      <c r="AK71" s="971">
        <v>19</v>
      </c>
      <c r="AL71" s="971"/>
      <c r="AM71" s="971"/>
      <c r="AN71" s="971"/>
      <c r="AO71" s="971"/>
      <c r="AP71" s="971" t="s">
        <v>584</v>
      </c>
      <c r="AQ71" s="971"/>
      <c r="AR71" s="971"/>
      <c r="AS71" s="971"/>
      <c r="AT71" s="971"/>
      <c r="AU71" s="971" t="s">
        <v>584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589</v>
      </c>
      <c r="C72" s="975"/>
      <c r="D72" s="975"/>
      <c r="E72" s="975"/>
      <c r="F72" s="975"/>
      <c r="G72" s="975"/>
      <c r="H72" s="975"/>
      <c r="I72" s="975"/>
      <c r="J72" s="975"/>
      <c r="K72" s="975"/>
      <c r="L72" s="975"/>
      <c r="M72" s="975"/>
      <c r="N72" s="975"/>
      <c r="O72" s="975"/>
      <c r="P72" s="976"/>
      <c r="Q72" s="977">
        <v>307348</v>
      </c>
      <c r="R72" s="971"/>
      <c r="S72" s="971"/>
      <c r="T72" s="971"/>
      <c r="U72" s="971"/>
      <c r="V72" s="971">
        <v>292047</v>
      </c>
      <c r="W72" s="971"/>
      <c r="X72" s="971"/>
      <c r="Y72" s="971"/>
      <c r="Z72" s="971"/>
      <c r="AA72" s="971">
        <v>15301</v>
      </c>
      <c r="AB72" s="971"/>
      <c r="AC72" s="971"/>
      <c r="AD72" s="971"/>
      <c r="AE72" s="971"/>
      <c r="AF72" s="971">
        <v>15301</v>
      </c>
      <c r="AG72" s="971"/>
      <c r="AH72" s="971"/>
      <c r="AI72" s="971"/>
      <c r="AJ72" s="971"/>
      <c r="AK72" s="971">
        <v>0</v>
      </c>
      <c r="AL72" s="971"/>
      <c r="AM72" s="971"/>
      <c r="AN72" s="971"/>
      <c r="AO72" s="971"/>
      <c r="AP72" s="971" t="s">
        <v>584</v>
      </c>
      <c r="AQ72" s="971"/>
      <c r="AR72" s="971"/>
      <c r="AS72" s="971"/>
      <c r="AT72" s="971"/>
      <c r="AU72" s="971" t="s">
        <v>584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590</v>
      </c>
      <c r="C73" s="975"/>
      <c r="D73" s="975"/>
      <c r="E73" s="975"/>
      <c r="F73" s="975"/>
      <c r="G73" s="975"/>
      <c r="H73" s="975"/>
      <c r="I73" s="975"/>
      <c r="J73" s="975"/>
      <c r="K73" s="975"/>
      <c r="L73" s="975"/>
      <c r="M73" s="975"/>
      <c r="N73" s="975"/>
      <c r="O73" s="975"/>
      <c r="P73" s="976"/>
      <c r="Q73" s="977">
        <v>108</v>
      </c>
      <c r="R73" s="971"/>
      <c r="S73" s="971"/>
      <c r="T73" s="971"/>
      <c r="U73" s="971"/>
      <c r="V73" s="971">
        <v>87</v>
      </c>
      <c r="W73" s="971"/>
      <c r="X73" s="971"/>
      <c r="Y73" s="971"/>
      <c r="Z73" s="971"/>
      <c r="AA73" s="971">
        <v>21</v>
      </c>
      <c r="AB73" s="971"/>
      <c r="AC73" s="971"/>
      <c r="AD73" s="971"/>
      <c r="AE73" s="971"/>
      <c r="AF73" s="971">
        <v>22</v>
      </c>
      <c r="AG73" s="971"/>
      <c r="AH73" s="971"/>
      <c r="AI73" s="971"/>
      <c r="AJ73" s="971"/>
      <c r="AK73" s="971">
        <v>0</v>
      </c>
      <c r="AL73" s="971"/>
      <c r="AM73" s="971"/>
      <c r="AN73" s="971"/>
      <c r="AO73" s="971"/>
      <c r="AP73" s="971">
        <v>15</v>
      </c>
      <c r="AQ73" s="971"/>
      <c r="AR73" s="971"/>
      <c r="AS73" s="971"/>
      <c r="AT73" s="971"/>
      <c r="AU73" s="971">
        <v>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591</v>
      </c>
      <c r="C74" s="975"/>
      <c r="D74" s="975"/>
      <c r="E74" s="975"/>
      <c r="F74" s="975"/>
      <c r="G74" s="975"/>
      <c r="H74" s="975"/>
      <c r="I74" s="975"/>
      <c r="J74" s="975"/>
      <c r="K74" s="975"/>
      <c r="L74" s="975"/>
      <c r="M74" s="975"/>
      <c r="N74" s="975"/>
      <c r="O74" s="975"/>
      <c r="P74" s="976"/>
      <c r="Q74" s="977">
        <v>406</v>
      </c>
      <c r="R74" s="971"/>
      <c r="S74" s="971"/>
      <c r="T74" s="971"/>
      <c r="U74" s="971"/>
      <c r="V74" s="971">
        <v>378</v>
      </c>
      <c r="W74" s="971"/>
      <c r="X74" s="971"/>
      <c r="Y74" s="971"/>
      <c r="Z74" s="971"/>
      <c r="AA74" s="971">
        <v>28</v>
      </c>
      <c r="AB74" s="971"/>
      <c r="AC74" s="971"/>
      <c r="AD74" s="971"/>
      <c r="AE74" s="971"/>
      <c r="AF74" s="971">
        <v>28</v>
      </c>
      <c r="AG74" s="971"/>
      <c r="AH74" s="971"/>
      <c r="AI74" s="971"/>
      <c r="AJ74" s="971"/>
      <c r="AK74" s="971">
        <v>29</v>
      </c>
      <c r="AL74" s="971"/>
      <c r="AM74" s="971"/>
      <c r="AN74" s="971"/>
      <c r="AO74" s="971"/>
      <c r="AP74" s="971">
        <v>285</v>
      </c>
      <c r="AQ74" s="971"/>
      <c r="AR74" s="971"/>
      <c r="AS74" s="971"/>
      <c r="AT74" s="971"/>
      <c r="AU74" s="971" t="s">
        <v>584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592</v>
      </c>
      <c r="C75" s="975"/>
      <c r="D75" s="975"/>
      <c r="E75" s="975"/>
      <c r="F75" s="975"/>
      <c r="G75" s="975"/>
      <c r="H75" s="975"/>
      <c r="I75" s="975"/>
      <c r="J75" s="975"/>
      <c r="K75" s="975"/>
      <c r="L75" s="975"/>
      <c r="M75" s="975"/>
      <c r="N75" s="975"/>
      <c r="O75" s="975"/>
      <c r="P75" s="976"/>
      <c r="Q75" s="978">
        <v>124</v>
      </c>
      <c r="R75" s="979"/>
      <c r="S75" s="979"/>
      <c r="T75" s="979"/>
      <c r="U75" s="980"/>
      <c r="V75" s="981">
        <v>101</v>
      </c>
      <c r="W75" s="979"/>
      <c r="X75" s="979"/>
      <c r="Y75" s="979"/>
      <c r="Z75" s="980"/>
      <c r="AA75" s="981">
        <v>23</v>
      </c>
      <c r="AB75" s="979"/>
      <c r="AC75" s="979"/>
      <c r="AD75" s="979"/>
      <c r="AE75" s="980"/>
      <c r="AF75" s="981">
        <v>23</v>
      </c>
      <c r="AG75" s="979"/>
      <c r="AH75" s="979"/>
      <c r="AI75" s="979"/>
      <c r="AJ75" s="980"/>
      <c r="AK75" s="971">
        <v>0</v>
      </c>
      <c r="AL75" s="971"/>
      <c r="AM75" s="971"/>
      <c r="AN75" s="971"/>
      <c r="AO75" s="971"/>
      <c r="AP75" s="981">
        <v>95</v>
      </c>
      <c r="AQ75" s="979"/>
      <c r="AR75" s="979"/>
      <c r="AS75" s="979"/>
      <c r="AT75" s="980"/>
      <c r="AU75" s="981">
        <v>46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593</v>
      </c>
      <c r="C76" s="975"/>
      <c r="D76" s="975"/>
      <c r="E76" s="975"/>
      <c r="F76" s="975"/>
      <c r="G76" s="975"/>
      <c r="H76" s="975"/>
      <c r="I76" s="975"/>
      <c r="J76" s="975"/>
      <c r="K76" s="975"/>
      <c r="L76" s="975"/>
      <c r="M76" s="975"/>
      <c r="N76" s="975"/>
      <c r="O76" s="975"/>
      <c r="P76" s="976"/>
      <c r="Q76" s="978">
        <v>4370</v>
      </c>
      <c r="R76" s="979"/>
      <c r="S76" s="979"/>
      <c r="T76" s="979"/>
      <c r="U76" s="980"/>
      <c r="V76" s="981">
        <v>4221</v>
      </c>
      <c r="W76" s="979"/>
      <c r="X76" s="979"/>
      <c r="Y76" s="979"/>
      <c r="Z76" s="980"/>
      <c r="AA76" s="981">
        <v>149</v>
      </c>
      <c r="AB76" s="979"/>
      <c r="AC76" s="979"/>
      <c r="AD76" s="979"/>
      <c r="AE76" s="980"/>
      <c r="AF76" s="981">
        <v>149</v>
      </c>
      <c r="AG76" s="979"/>
      <c r="AH76" s="979"/>
      <c r="AI76" s="979"/>
      <c r="AJ76" s="980"/>
      <c r="AK76" s="981">
        <v>0</v>
      </c>
      <c r="AL76" s="979"/>
      <c r="AM76" s="979"/>
      <c r="AN76" s="979"/>
      <c r="AO76" s="980"/>
      <c r="AP76" s="981">
        <v>19</v>
      </c>
      <c r="AQ76" s="979"/>
      <c r="AR76" s="979"/>
      <c r="AS76" s="979"/>
      <c r="AT76" s="980"/>
      <c r="AU76" s="971" t="s">
        <v>584</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594</v>
      </c>
      <c r="C77" s="975"/>
      <c r="D77" s="975"/>
      <c r="E77" s="975"/>
      <c r="F77" s="975"/>
      <c r="G77" s="975"/>
      <c r="H77" s="975"/>
      <c r="I77" s="975"/>
      <c r="J77" s="975"/>
      <c r="K77" s="975"/>
      <c r="L77" s="975"/>
      <c r="M77" s="975"/>
      <c r="N77" s="975"/>
      <c r="O77" s="975"/>
      <c r="P77" s="976"/>
      <c r="Q77" s="978">
        <v>2841</v>
      </c>
      <c r="R77" s="979"/>
      <c r="S77" s="979"/>
      <c r="T77" s="979"/>
      <c r="U77" s="980"/>
      <c r="V77" s="981">
        <v>2665</v>
      </c>
      <c r="W77" s="979"/>
      <c r="X77" s="979"/>
      <c r="Y77" s="979"/>
      <c r="Z77" s="980"/>
      <c r="AA77" s="981">
        <v>177</v>
      </c>
      <c r="AB77" s="979"/>
      <c r="AC77" s="979"/>
      <c r="AD77" s="979"/>
      <c r="AE77" s="980"/>
      <c r="AF77" s="981">
        <v>177</v>
      </c>
      <c r="AG77" s="979"/>
      <c r="AH77" s="979"/>
      <c r="AI77" s="979"/>
      <c r="AJ77" s="980"/>
      <c r="AK77" s="981">
        <v>446</v>
      </c>
      <c r="AL77" s="979"/>
      <c r="AM77" s="979"/>
      <c r="AN77" s="979"/>
      <c r="AO77" s="980"/>
      <c r="AP77" s="981">
        <v>2014</v>
      </c>
      <c r="AQ77" s="979"/>
      <c r="AR77" s="979"/>
      <c r="AS77" s="979"/>
      <c r="AT77" s="980"/>
      <c r="AU77" s="981">
        <v>170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595</v>
      </c>
      <c r="C78" s="975"/>
      <c r="D78" s="975"/>
      <c r="E78" s="975"/>
      <c r="F78" s="975"/>
      <c r="G78" s="975"/>
      <c r="H78" s="975"/>
      <c r="I78" s="975"/>
      <c r="J78" s="975"/>
      <c r="K78" s="975"/>
      <c r="L78" s="975"/>
      <c r="M78" s="975"/>
      <c r="N78" s="975"/>
      <c r="O78" s="975"/>
      <c r="P78" s="976"/>
      <c r="Q78" s="977">
        <v>326</v>
      </c>
      <c r="R78" s="971"/>
      <c r="S78" s="971"/>
      <c r="T78" s="971"/>
      <c r="U78" s="971"/>
      <c r="V78" s="971">
        <v>326</v>
      </c>
      <c r="W78" s="971"/>
      <c r="X78" s="971"/>
      <c r="Y78" s="971"/>
      <c r="Z78" s="971"/>
      <c r="AA78" s="971">
        <v>0</v>
      </c>
      <c r="AB78" s="971"/>
      <c r="AC78" s="971"/>
      <c r="AD78" s="971"/>
      <c r="AE78" s="971"/>
      <c r="AF78" s="971">
        <v>0</v>
      </c>
      <c r="AG78" s="971"/>
      <c r="AH78" s="971"/>
      <c r="AI78" s="971"/>
      <c r="AJ78" s="971"/>
      <c r="AK78" s="971">
        <v>0</v>
      </c>
      <c r="AL78" s="971"/>
      <c r="AM78" s="971"/>
      <c r="AN78" s="971"/>
      <c r="AO78" s="971"/>
      <c r="AP78" s="971" t="s">
        <v>584</v>
      </c>
      <c r="AQ78" s="971"/>
      <c r="AR78" s="971"/>
      <c r="AS78" s="971"/>
      <c r="AT78" s="971"/>
      <c r="AU78" s="971" t="s">
        <v>584</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596</v>
      </c>
      <c r="C79" s="975"/>
      <c r="D79" s="975"/>
      <c r="E79" s="975"/>
      <c r="F79" s="975"/>
      <c r="G79" s="975"/>
      <c r="H79" s="975"/>
      <c r="I79" s="975"/>
      <c r="J79" s="975"/>
      <c r="K79" s="975"/>
      <c r="L79" s="975"/>
      <c r="M79" s="975"/>
      <c r="N79" s="975"/>
      <c r="O79" s="975"/>
      <c r="P79" s="976"/>
      <c r="Q79" s="977">
        <v>374</v>
      </c>
      <c r="R79" s="971"/>
      <c r="S79" s="971"/>
      <c r="T79" s="971"/>
      <c r="U79" s="971"/>
      <c r="V79" s="971">
        <v>163</v>
      </c>
      <c r="W79" s="971"/>
      <c r="X79" s="971"/>
      <c r="Y79" s="971"/>
      <c r="Z79" s="971"/>
      <c r="AA79" s="971">
        <v>211</v>
      </c>
      <c r="AB79" s="971"/>
      <c r="AC79" s="971"/>
      <c r="AD79" s="971"/>
      <c r="AE79" s="971"/>
      <c r="AF79" s="971">
        <v>211</v>
      </c>
      <c r="AG79" s="971"/>
      <c r="AH79" s="971"/>
      <c r="AI79" s="971"/>
      <c r="AJ79" s="971"/>
      <c r="AK79" s="971">
        <v>0</v>
      </c>
      <c r="AL79" s="971"/>
      <c r="AM79" s="971"/>
      <c r="AN79" s="971"/>
      <c r="AO79" s="971"/>
      <c r="AP79" s="971" t="s">
        <v>584</v>
      </c>
      <c r="AQ79" s="971"/>
      <c r="AR79" s="971"/>
      <c r="AS79" s="971"/>
      <c r="AT79" s="971"/>
      <c r="AU79" s="971" t="s">
        <v>584</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597</v>
      </c>
      <c r="C80" s="975"/>
      <c r="D80" s="975"/>
      <c r="E80" s="975"/>
      <c r="F80" s="975"/>
      <c r="G80" s="975"/>
      <c r="H80" s="975"/>
      <c r="I80" s="975"/>
      <c r="J80" s="975"/>
      <c r="K80" s="975"/>
      <c r="L80" s="975"/>
      <c r="M80" s="975"/>
      <c r="N80" s="975"/>
      <c r="O80" s="975"/>
      <c r="P80" s="976"/>
      <c r="Q80" s="977">
        <v>210</v>
      </c>
      <c r="R80" s="971"/>
      <c r="S80" s="971"/>
      <c r="T80" s="971"/>
      <c r="U80" s="971"/>
      <c r="V80" s="971">
        <v>206</v>
      </c>
      <c r="W80" s="971"/>
      <c r="X80" s="971"/>
      <c r="Y80" s="971"/>
      <c r="Z80" s="971"/>
      <c r="AA80" s="971">
        <v>4</v>
      </c>
      <c r="AB80" s="971"/>
      <c r="AC80" s="971"/>
      <c r="AD80" s="971"/>
      <c r="AE80" s="971"/>
      <c r="AF80" s="971">
        <v>4</v>
      </c>
      <c r="AG80" s="971"/>
      <c r="AH80" s="971"/>
      <c r="AI80" s="971"/>
      <c r="AJ80" s="971"/>
      <c r="AK80" s="971">
        <v>6</v>
      </c>
      <c r="AL80" s="971"/>
      <c r="AM80" s="971"/>
      <c r="AN80" s="971"/>
      <c r="AO80" s="971"/>
      <c r="AP80" s="971" t="s">
        <v>584</v>
      </c>
      <c r="AQ80" s="971"/>
      <c r="AR80" s="971"/>
      <c r="AS80" s="971"/>
      <c r="AT80" s="971"/>
      <c r="AU80" s="971" t="s">
        <v>584</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16312</v>
      </c>
      <c r="AG88" s="959"/>
      <c r="AH88" s="959"/>
      <c r="AI88" s="959"/>
      <c r="AJ88" s="959"/>
      <c r="AK88" s="963"/>
      <c r="AL88" s="963"/>
      <c r="AM88" s="963"/>
      <c r="AN88" s="963"/>
      <c r="AO88" s="963"/>
      <c r="AP88" s="959">
        <v>2883</v>
      </c>
      <c r="AQ88" s="959"/>
      <c r="AR88" s="959"/>
      <c r="AS88" s="959"/>
      <c r="AT88" s="959"/>
      <c r="AU88" s="959">
        <v>293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148</v>
      </c>
      <c r="CS102" s="953"/>
      <c r="CT102" s="953"/>
      <c r="CU102" s="953"/>
      <c r="CV102" s="954"/>
      <c r="CW102" s="952">
        <v>1100</v>
      </c>
      <c r="CX102" s="953"/>
      <c r="CY102" s="953"/>
      <c r="CZ102" s="953"/>
      <c r="DA102" s="954"/>
      <c r="DB102" s="952">
        <v>408</v>
      </c>
      <c r="DC102" s="953"/>
      <c r="DD102" s="953"/>
      <c r="DE102" s="953"/>
      <c r="DF102" s="954"/>
      <c r="DG102" s="952" t="s">
        <v>584</v>
      </c>
      <c r="DH102" s="953"/>
      <c r="DI102" s="953"/>
      <c r="DJ102" s="953"/>
      <c r="DK102" s="954"/>
      <c r="DL102" s="952">
        <v>107</v>
      </c>
      <c r="DM102" s="953"/>
      <c r="DN102" s="953"/>
      <c r="DO102" s="953"/>
      <c r="DP102" s="954"/>
      <c r="DQ102" s="952">
        <v>96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311</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311</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311</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2971374</v>
      </c>
      <c r="AB110" s="889"/>
      <c r="AC110" s="889"/>
      <c r="AD110" s="889"/>
      <c r="AE110" s="890"/>
      <c r="AF110" s="891">
        <v>2966182</v>
      </c>
      <c r="AG110" s="889"/>
      <c r="AH110" s="889"/>
      <c r="AI110" s="889"/>
      <c r="AJ110" s="890"/>
      <c r="AK110" s="891">
        <v>2968407</v>
      </c>
      <c r="AL110" s="889"/>
      <c r="AM110" s="889"/>
      <c r="AN110" s="889"/>
      <c r="AO110" s="890"/>
      <c r="AP110" s="892">
        <v>19.600000000000001</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28724642</v>
      </c>
      <c r="BR110" s="842"/>
      <c r="BS110" s="842"/>
      <c r="BT110" s="842"/>
      <c r="BU110" s="842"/>
      <c r="BV110" s="842">
        <v>28893993</v>
      </c>
      <c r="BW110" s="842"/>
      <c r="BX110" s="842"/>
      <c r="BY110" s="842"/>
      <c r="BZ110" s="842"/>
      <c r="CA110" s="842">
        <v>28578499</v>
      </c>
      <c r="CB110" s="842"/>
      <c r="CC110" s="842"/>
      <c r="CD110" s="842"/>
      <c r="CE110" s="842"/>
      <c r="CF110" s="866">
        <v>188.4</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442</v>
      </c>
      <c r="DM110" s="842"/>
      <c r="DN110" s="842"/>
      <c r="DO110" s="842"/>
      <c r="DP110" s="842"/>
      <c r="DQ110" s="842" t="s">
        <v>131</v>
      </c>
      <c r="DR110" s="842"/>
      <c r="DS110" s="842"/>
      <c r="DT110" s="842"/>
      <c r="DU110" s="842"/>
      <c r="DV110" s="843" t="s">
        <v>443</v>
      </c>
      <c r="DW110" s="843"/>
      <c r="DX110" s="843"/>
      <c r="DY110" s="843"/>
      <c r="DZ110" s="844"/>
    </row>
    <row r="111" spans="1:131" s="230" customFormat="1" ht="26.25" customHeight="1" x14ac:dyDescent="0.15">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443</v>
      </c>
      <c r="AG111" s="919"/>
      <c r="AH111" s="919"/>
      <c r="AI111" s="919"/>
      <c r="AJ111" s="920"/>
      <c r="AK111" s="921" t="s">
        <v>415</v>
      </c>
      <c r="AL111" s="919"/>
      <c r="AM111" s="919"/>
      <c r="AN111" s="919"/>
      <c r="AO111" s="920"/>
      <c r="AP111" s="922" t="s">
        <v>442</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328519</v>
      </c>
      <c r="BR111" s="817"/>
      <c r="BS111" s="817"/>
      <c r="BT111" s="817"/>
      <c r="BU111" s="817"/>
      <c r="BV111" s="817">
        <v>293924</v>
      </c>
      <c r="BW111" s="817"/>
      <c r="BX111" s="817"/>
      <c r="BY111" s="817"/>
      <c r="BZ111" s="817"/>
      <c r="CA111" s="817">
        <v>264847</v>
      </c>
      <c r="CB111" s="817"/>
      <c r="CC111" s="817"/>
      <c r="CD111" s="817"/>
      <c r="CE111" s="817"/>
      <c r="CF111" s="875">
        <v>1.7</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415</v>
      </c>
      <c r="DH111" s="817"/>
      <c r="DI111" s="817"/>
      <c r="DJ111" s="817"/>
      <c r="DK111" s="817"/>
      <c r="DL111" s="817" t="s">
        <v>443</v>
      </c>
      <c r="DM111" s="817"/>
      <c r="DN111" s="817"/>
      <c r="DO111" s="817"/>
      <c r="DP111" s="817"/>
      <c r="DQ111" s="817" t="s">
        <v>443</v>
      </c>
      <c r="DR111" s="817"/>
      <c r="DS111" s="817"/>
      <c r="DT111" s="817"/>
      <c r="DU111" s="817"/>
      <c r="DV111" s="794" t="s">
        <v>443</v>
      </c>
      <c r="DW111" s="794"/>
      <c r="DX111" s="794"/>
      <c r="DY111" s="794"/>
      <c r="DZ111" s="795"/>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443</v>
      </c>
      <c r="AG112" s="780"/>
      <c r="AH112" s="780"/>
      <c r="AI112" s="780"/>
      <c r="AJ112" s="781"/>
      <c r="AK112" s="782" t="s">
        <v>443</v>
      </c>
      <c r="AL112" s="780"/>
      <c r="AM112" s="780"/>
      <c r="AN112" s="780"/>
      <c r="AO112" s="781"/>
      <c r="AP112" s="824" t="s">
        <v>441</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11049907</v>
      </c>
      <c r="BR112" s="817"/>
      <c r="BS112" s="817"/>
      <c r="BT112" s="817"/>
      <c r="BU112" s="817"/>
      <c r="BV112" s="817">
        <v>10567974</v>
      </c>
      <c r="BW112" s="817"/>
      <c r="BX112" s="817"/>
      <c r="BY112" s="817"/>
      <c r="BZ112" s="817"/>
      <c r="CA112" s="817">
        <v>9458797</v>
      </c>
      <c r="CB112" s="817"/>
      <c r="CC112" s="817"/>
      <c r="CD112" s="817"/>
      <c r="CE112" s="817"/>
      <c r="CF112" s="875">
        <v>62.3</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443</v>
      </c>
      <c r="DH112" s="817"/>
      <c r="DI112" s="817"/>
      <c r="DJ112" s="817"/>
      <c r="DK112" s="817"/>
      <c r="DL112" s="817" t="s">
        <v>443</v>
      </c>
      <c r="DM112" s="817"/>
      <c r="DN112" s="817"/>
      <c r="DO112" s="817"/>
      <c r="DP112" s="817"/>
      <c r="DQ112" s="817" t="s">
        <v>441</v>
      </c>
      <c r="DR112" s="817"/>
      <c r="DS112" s="817"/>
      <c r="DT112" s="817"/>
      <c r="DU112" s="817"/>
      <c r="DV112" s="794" t="s">
        <v>441</v>
      </c>
      <c r="DW112" s="794"/>
      <c r="DX112" s="794"/>
      <c r="DY112" s="794"/>
      <c r="DZ112" s="795"/>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1076606</v>
      </c>
      <c r="AB113" s="919"/>
      <c r="AC113" s="919"/>
      <c r="AD113" s="919"/>
      <c r="AE113" s="920"/>
      <c r="AF113" s="921">
        <v>1074618</v>
      </c>
      <c r="AG113" s="919"/>
      <c r="AH113" s="919"/>
      <c r="AI113" s="919"/>
      <c r="AJ113" s="920"/>
      <c r="AK113" s="921">
        <v>1078577</v>
      </c>
      <c r="AL113" s="919"/>
      <c r="AM113" s="919"/>
      <c r="AN113" s="919"/>
      <c r="AO113" s="920"/>
      <c r="AP113" s="922">
        <v>7.1</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466406</v>
      </c>
      <c r="BR113" s="817"/>
      <c r="BS113" s="817"/>
      <c r="BT113" s="817"/>
      <c r="BU113" s="817"/>
      <c r="BV113" s="817">
        <v>410724</v>
      </c>
      <c r="BW113" s="817"/>
      <c r="BX113" s="817"/>
      <c r="BY113" s="817"/>
      <c r="BZ113" s="817"/>
      <c r="CA113" s="817">
        <v>361498</v>
      </c>
      <c r="CB113" s="817"/>
      <c r="CC113" s="817"/>
      <c r="CD113" s="817"/>
      <c r="CE113" s="817"/>
      <c r="CF113" s="875">
        <v>2.4</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441</v>
      </c>
      <c r="DM113" s="780"/>
      <c r="DN113" s="780"/>
      <c r="DO113" s="780"/>
      <c r="DP113" s="781"/>
      <c r="DQ113" s="782" t="s">
        <v>441</v>
      </c>
      <c r="DR113" s="780"/>
      <c r="DS113" s="780"/>
      <c r="DT113" s="780"/>
      <c r="DU113" s="781"/>
      <c r="DV113" s="824" t="s">
        <v>443</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100367</v>
      </c>
      <c r="AB114" s="780"/>
      <c r="AC114" s="780"/>
      <c r="AD114" s="780"/>
      <c r="AE114" s="781"/>
      <c r="AF114" s="782">
        <v>66218</v>
      </c>
      <c r="AG114" s="780"/>
      <c r="AH114" s="780"/>
      <c r="AI114" s="780"/>
      <c r="AJ114" s="781"/>
      <c r="AK114" s="782">
        <v>72432</v>
      </c>
      <c r="AL114" s="780"/>
      <c r="AM114" s="780"/>
      <c r="AN114" s="780"/>
      <c r="AO114" s="781"/>
      <c r="AP114" s="824">
        <v>0.5</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3401720</v>
      </c>
      <c r="BR114" s="817"/>
      <c r="BS114" s="817"/>
      <c r="BT114" s="817"/>
      <c r="BU114" s="817"/>
      <c r="BV114" s="817">
        <v>3393565</v>
      </c>
      <c r="BW114" s="817"/>
      <c r="BX114" s="817"/>
      <c r="BY114" s="817"/>
      <c r="BZ114" s="817"/>
      <c r="CA114" s="817">
        <v>3303330</v>
      </c>
      <c r="CB114" s="817"/>
      <c r="CC114" s="817"/>
      <c r="CD114" s="817"/>
      <c r="CE114" s="817"/>
      <c r="CF114" s="875">
        <v>21.8</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443</v>
      </c>
      <c r="DM114" s="780"/>
      <c r="DN114" s="780"/>
      <c r="DO114" s="780"/>
      <c r="DP114" s="781"/>
      <c r="DQ114" s="782" t="s">
        <v>443</v>
      </c>
      <c r="DR114" s="780"/>
      <c r="DS114" s="780"/>
      <c r="DT114" s="780"/>
      <c r="DU114" s="781"/>
      <c r="DV114" s="824" t="s">
        <v>441</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40275</v>
      </c>
      <c r="AB115" s="919"/>
      <c r="AC115" s="919"/>
      <c r="AD115" s="919"/>
      <c r="AE115" s="920"/>
      <c r="AF115" s="921">
        <v>36361</v>
      </c>
      <c r="AG115" s="919"/>
      <c r="AH115" s="919"/>
      <c r="AI115" s="919"/>
      <c r="AJ115" s="920"/>
      <c r="AK115" s="921">
        <v>30391</v>
      </c>
      <c r="AL115" s="919"/>
      <c r="AM115" s="919"/>
      <c r="AN115" s="919"/>
      <c r="AO115" s="920"/>
      <c r="AP115" s="922">
        <v>0.2</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v>144301</v>
      </c>
      <c r="BR115" s="817"/>
      <c r="BS115" s="817"/>
      <c r="BT115" s="817"/>
      <c r="BU115" s="817"/>
      <c r="BV115" s="817">
        <v>120287</v>
      </c>
      <c r="BW115" s="817"/>
      <c r="BX115" s="817"/>
      <c r="BY115" s="817"/>
      <c r="BZ115" s="817"/>
      <c r="CA115" s="817">
        <v>96273</v>
      </c>
      <c r="CB115" s="817"/>
      <c r="CC115" s="817"/>
      <c r="CD115" s="817"/>
      <c r="CE115" s="817"/>
      <c r="CF115" s="875">
        <v>0.6</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145275</v>
      </c>
      <c r="DH115" s="780"/>
      <c r="DI115" s="780"/>
      <c r="DJ115" s="780"/>
      <c r="DK115" s="781"/>
      <c r="DL115" s="782">
        <v>145275</v>
      </c>
      <c r="DM115" s="780"/>
      <c r="DN115" s="780"/>
      <c r="DO115" s="780"/>
      <c r="DP115" s="781"/>
      <c r="DQ115" s="782">
        <v>145275</v>
      </c>
      <c r="DR115" s="780"/>
      <c r="DS115" s="780"/>
      <c r="DT115" s="780"/>
      <c r="DU115" s="781"/>
      <c r="DV115" s="824">
        <v>1</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932</v>
      </c>
      <c r="AB116" s="780"/>
      <c r="AC116" s="780"/>
      <c r="AD116" s="780"/>
      <c r="AE116" s="781"/>
      <c r="AF116" s="782">
        <v>7</v>
      </c>
      <c r="AG116" s="780"/>
      <c r="AH116" s="780"/>
      <c r="AI116" s="780"/>
      <c r="AJ116" s="781"/>
      <c r="AK116" s="782" t="s">
        <v>443</v>
      </c>
      <c r="AL116" s="780"/>
      <c r="AM116" s="780"/>
      <c r="AN116" s="780"/>
      <c r="AO116" s="781"/>
      <c r="AP116" s="824" t="s">
        <v>443</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131</v>
      </c>
      <c r="BW116" s="817"/>
      <c r="BX116" s="817"/>
      <c r="BY116" s="817"/>
      <c r="BZ116" s="817"/>
      <c r="CA116" s="817" t="s">
        <v>441</v>
      </c>
      <c r="CB116" s="817"/>
      <c r="CC116" s="817"/>
      <c r="CD116" s="817"/>
      <c r="CE116" s="817"/>
      <c r="CF116" s="875" t="s">
        <v>443</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415</v>
      </c>
      <c r="DH116" s="780"/>
      <c r="DI116" s="780"/>
      <c r="DJ116" s="780"/>
      <c r="DK116" s="781"/>
      <c r="DL116" s="782" t="s">
        <v>415</v>
      </c>
      <c r="DM116" s="780"/>
      <c r="DN116" s="780"/>
      <c r="DO116" s="780"/>
      <c r="DP116" s="781"/>
      <c r="DQ116" s="782" t="s">
        <v>131</v>
      </c>
      <c r="DR116" s="780"/>
      <c r="DS116" s="780"/>
      <c r="DT116" s="780"/>
      <c r="DU116" s="781"/>
      <c r="DV116" s="824" t="s">
        <v>443</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4189554</v>
      </c>
      <c r="AB117" s="903"/>
      <c r="AC117" s="903"/>
      <c r="AD117" s="903"/>
      <c r="AE117" s="904"/>
      <c r="AF117" s="905">
        <v>4143386</v>
      </c>
      <c r="AG117" s="903"/>
      <c r="AH117" s="903"/>
      <c r="AI117" s="903"/>
      <c r="AJ117" s="904"/>
      <c r="AK117" s="905">
        <v>4149807</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441</v>
      </c>
      <c r="BR117" s="817"/>
      <c r="BS117" s="817"/>
      <c r="BT117" s="817"/>
      <c r="BU117" s="817"/>
      <c r="BV117" s="817" t="s">
        <v>442</v>
      </c>
      <c r="BW117" s="817"/>
      <c r="BX117" s="817"/>
      <c r="BY117" s="817"/>
      <c r="BZ117" s="817"/>
      <c r="CA117" s="817" t="s">
        <v>415</v>
      </c>
      <c r="CB117" s="817"/>
      <c r="CC117" s="817"/>
      <c r="CD117" s="817"/>
      <c r="CE117" s="817"/>
      <c r="CF117" s="875" t="s">
        <v>441</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443</v>
      </c>
      <c r="DH117" s="780"/>
      <c r="DI117" s="780"/>
      <c r="DJ117" s="780"/>
      <c r="DK117" s="781"/>
      <c r="DL117" s="782" t="s">
        <v>441</v>
      </c>
      <c r="DM117" s="780"/>
      <c r="DN117" s="780"/>
      <c r="DO117" s="780"/>
      <c r="DP117" s="781"/>
      <c r="DQ117" s="782" t="s">
        <v>441</v>
      </c>
      <c r="DR117" s="780"/>
      <c r="DS117" s="780"/>
      <c r="DT117" s="780"/>
      <c r="DU117" s="781"/>
      <c r="DV117" s="824" t="s">
        <v>441</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311</v>
      </c>
      <c r="AL118" s="896"/>
      <c r="AM118" s="896"/>
      <c r="AN118" s="896"/>
      <c r="AO118" s="897"/>
      <c r="AP118" s="899" t="s">
        <v>435</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443</v>
      </c>
      <c r="BR118" s="845"/>
      <c r="BS118" s="845"/>
      <c r="BT118" s="845"/>
      <c r="BU118" s="845"/>
      <c r="BV118" s="845" t="s">
        <v>442</v>
      </c>
      <c r="BW118" s="845"/>
      <c r="BX118" s="845"/>
      <c r="BY118" s="845"/>
      <c r="BZ118" s="845"/>
      <c r="CA118" s="845" t="s">
        <v>442</v>
      </c>
      <c r="CB118" s="845"/>
      <c r="CC118" s="845"/>
      <c r="CD118" s="845"/>
      <c r="CE118" s="845"/>
      <c r="CF118" s="875" t="s">
        <v>443</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443</v>
      </c>
      <c r="DH118" s="780"/>
      <c r="DI118" s="780"/>
      <c r="DJ118" s="780"/>
      <c r="DK118" s="781"/>
      <c r="DL118" s="782" t="s">
        <v>441</v>
      </c>
      <c r="DM118" s="780"/>
      <c r="DN118" s="780"/>
      <c r="DO118" s="780"/>
      <c r="DP118" s="781"/>
      <c r="DQ118" s="782" t="s">
        <v>442</v>
      </c>
      <c r="DR118" s="780"/>
      <c r="DS118" s="780"/>
      <c r="DT118" s="780"/>
      <c r="DU118" s="781"/>
      <c r="DV118" s="824" t="s">
        <v>442</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442</v>
      </c>
      <c r="AB119" s="889"/>
      <c r="AC119" s="889"/>
      <c r="AD119" s="889"/>
      <c r="AE119" s="890"/>
      <c r="AF119" s="891" t="s">
        <v>442</v>
      </c>
      <c r="AG119" s="889"/>
      <c r="AH119" s="889"/>
      <c r="AI119" s="889"/>
      <c r="AJ119" s="890"/>
      <c r="AK119" s="891" t="s">
        <v>442</v>
      </c>
      <c r="AL119" s="889"/>
      <c r="AM119" s="889"/>
      <c r="AN119" s="889"/>
      <c r="AO119" s="890"/>
      <c r="AP119" s="892" t="s">
        <v>442</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468</v>
      </c>
      <c r="BP119" s="878"/>
      <c r="BQ119" s="879">
        <v>44115495</v>
      </c>
      <c r="BR119" s="845"/>
      <c r="BS119" s="845"/>
      <c r="BT119" s="845"/>
      <c r="BU119" s="845"/>
      <c r="BV119" s="845">
        <v>43680467</v>
      </c>
      <c r="BW119" s="845"/>
      <c r="BX119" s="845"/>
      <c r="BY119" s="845"/>
      <c r="BZ119" s="845"/>
      <c r="CA119" s="845">
        <v>42063244</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183244</v>
      </c>
      <c r="DH119" s="764"/>
      <c r="DI119" s="764"/>
      <c r="DJ119" s="764"/>
      <c r="DK119" s="765"/>
      <c r="DL119" s="766">
        <v>148649</v>
      </c>
      <c r="DM119" s="764"/>
      <c r="DN119" s="764"/>
      <c r="DO119" s="764"/>
      <c r="DP119" s="765"/>
      <c r="DQ119" s="766">
        <v>119572</v>
      </c>
      <c r="DR119" s="764"/>
      <c r="DS119" s="764"/>
      <c r="DT119" s="764"/>
      <c r="DU119" s="765"/>
      <c r="DV119" s="848">
        <v>0.8</v>
      </c>
      <c r="DW119" s="849"/>
      <c r="DX119" s="849"/>
      <c r="DY119" s="849"/>
      <c r="DZ119" s="850"/>
    </row>
    <row r="120" spans="1:130" s="230" customFormat="1" ht="26.25" customHeight="1" x14ac:dyDescent="0.15">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443</v>
      </c>
      <c r="AG120" s="780"/>
      <c r="AH120" s="780"/>
      <c r="AI120" s="780"/>
      <c r="AJ120" s="781"/>
      <c r="AK120" s="782" t="s">
        <v>443</v>
      </c>
      <c r="AL120" s="780"/>
      <c r="AM120" s="780"/>
      <c r="AN120" s="780"/>
      <c r="AO120" s="781"/>
      <c r="AP120" s="824" t="s">
        <v>441</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6354671</v>
      </c>
      <c r="BR120" s="842"/>
      <c r="BS120" s="842"/>
      <c r="BT120" s="842"/>
      <c r="BU120" s="842"/>
      <c r="BV120" s="842">
        <v>7458678</v>
      </c>
      <c r="BW120" s="842"/>
      <c r="BX120" s="842"/>
      <c r="BY120" s="842"/>
      <c r="BZ120" s="842"/>
      <c r="CA120" s="842">
        <v>8074459</v>
      </c>
      <c r="CB120" s="842"/>
      <c r="CC120" s="842"/>
      <c r="CD120" s="842"/>
      <c r="CE120" s="842"/>
      <c r="CF120" s="866">
        <v>53.2</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8976788</v>
      </c>
      <c r="DH120" s="842"/>
      <c r="DI120" s="842"/>
      <c r="DJ120" s="842"/>
      <c r="DK120" s="842"/>
      <c r="DL120" s="842">
        <v>8840919</v>
      </c>
      <c r="DM120" s="842"/>
      <c r="DN120" s="842"/>
      <c r="DO120" s="842"/>
      <c r="DP120" s="842"/>
      <c r="DQ120" s="842">
        <v>8018825</v>
      </c>
      <c r="DR120" s="842"/>
      <c r="DS120" s="842"/>
      <c r="DT120" s="842"/>
      <c r="DU120" s="842"/>
      <c r="DV120" s="843">
        <v>52.9</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441</v>
      </c>
      <c r="AB121" s="780"/>
      <c r="AC121" s="780"/>
      <c r="AD121" s="780"/>
      <c r="AE121" s="781"/>
      <c r="AF121" s="782" t="s">
        <v>441</v>
      </c>
      <c r="AG121" s="780"/>
      <c r="AH121" s="780"/>
      <c r="AI121" s="780"/>
      <c r="AJ121" s="781"/>
      <c r="AK121" s="782" t="s">
        <v>441</v>
      </c>
      <c r="AL121" s="780"/>
      <c r="AM121" s="780"/>
      <c r="AN121" s="780"/>
      <c r="AO121" s="781"/>
      <c r="AP121" s="824" t="s">
        <v>443</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3265589</v>
      </c>
      <c r="BR121" s="817"/>
      <c r="BS121" s="817"/>
      <c r="BT121" s="817"/>
      <c r="BU121" s="817"/>
      <c r="BV121" s="817">
        <v>3439336</v>
      </c>
      <c r="BW121" s="817"/>
      <c r="BX121" s="817"/>
      <c r="BY121" s="817"/>
      <c r="BZ121" s="817"/>
      <c r="CA121" s="817">
        <v>4305319</v>
      </c>
      <c r="CB121" s="817"/>
      <c r="CC121" s="817"/>
      <c r="CD121" s="817"/>
      <c r="CE121" s="817"/>
      <c r="CF121" s="875">
        <v>28.4</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v>1647137</v>
      </c>
      <c r="DH121" s="817"/>
      <c r="DI121" s="817"/>
      <c r="DJ121" s="817"/>
      <c r="DK121" s="817"/>
      <c r="DL121" s="817">
        <v>1322636</v>
      </c>
      <c r="DM121" s="817"/>
      <c r="DN121" s="817"/>
      <c r="DO121" s="817"/>
      <c r="DP121" s="817"/>
      <c r="DQ121" s="817">
        <v>1076418</v>
      </c>
      <c r="DR121" s="817"/>
      <c r="DS121" s="817"/>
      <c r="DT121" s="817"/>
      <c r="DU121" s="817"/>
      <c r="DV121" s="794">
        <v>7.1</v>
      </c>
      <c r="DW121" s="794"/>
      <c r="DX121" s="794"/>
      <c r="DY121" s="794"/>
      <c r="DZ121" s="795"/>
    </row>
    <row r="122" spans="1:130" s="230"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443</v>
      </c>
      <c r="AB122" s="780"/>
      <c r="AC122" s="780"/>
      <c r="AD122" s="780"/>
      <c r="AE122" s="781"/>
      <c r="AF122" s="782" t="s">
        <v>441</v>
      </c>
      <c r="AG122" s="780"/>
      <c r="AH122" s="780"/>
      <c r="AI122" s="780"/>
      <c r="AJ122" s="781"/>
      <c r="AK122" s="782" t="s">
        <v>443</v>
      </c>
      <c r="AL122" s="780"/>
      <c r="AM122" s="780"/>
      <c r="AN122" s="780"/>
      <c r="AO122" s="781"/>
      <c r="AP122" s="824" t="s">
        <v>441</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30809595</v>
      </c>
      <c r="BR122" s="845"/>
      <c r="BS122" s="845"/>
      <c r="BT122" s="845"/>
      <c r="BU122" s="845"/>
      <c r="BV122" s="845">
        <v>30065685</v>
      </c>
      <c r="BW122" s="845"/>
      <c r="BX122" s="845"/>
      <c r="BY122" s="845"/>
      <c r="BZ122" s="845"/>
      <c r="CA122" s="845">
        <v>29040535</v>
      </c>
      <c r="CB122" s="845"/>
      <c r="CC122" s="845"/>
      <c r="CD122" s="845"/>
      <c r="CE122" s="845"/>
      <c r="CF122" s="846">
        <v>191.4</v>
      </c>
      <c r="CG122" s="847"/>
      <c r="CH122" s="847"/>
      <c r="CI122" s="847"/>
      <c r="CJ122" s="847"/>
      <c r="CK122" s="869"/>
      <c r="CL122" s="855"/>
      <c r="CM122" s="855"/>
      <c r="CN122" s="855"/>
      <c r="CO122" s="856"/>
      <c r="CP122" s="835" t="s">
        <v>478</v>
      </c>
      <c r="CQ122" s="836"/>
      <c r="CR122" s="836"/>
      <c r="CS122" s="836"/>
      <c r="CT122" s="836"/>
      <c r="CU122" s="836"/>
      <c r="CV122" s="836"/>
      <c r="CW122" s="836"/>
      <c r="CX122" s="836"/>
      <c r="CY122" s="836"/>
      <c r="CZ122" s="836"/>
      <c r="DA122" s="836"/>
      <c r="DB122" s="836"/>
      <c r="DC122" s="836"/>
      <c r="DD122" s="836"/>
      <c r="DE122" s="836"/>
      <c r="DF122" s="837"/>
      <c r="DG122" s="816">
        <v>417946</v>
      </c>
      <c r="DH122" s="817"/>
      <c r="DI122" s="817"/>
      <c r="DJ122" s="817"/>
      <c r="DK122" s="817"/>
      <c r="DL122" s="817">
        <v>398703</v>
      </c>
      <c r="DM122" s="817"/>
      <c r="DN122" s="817"/>
      <c r="DO122" s="817"/>
      <c r="DP122" s="817"/>
      <c r="DQ122" s="817">
        <v>360338</v>
      </c>
      <c r="DR122" s="817"/>
      <c r="DS122" s="817"/>
      <c r="DT122" s="817"/>
      <c r="DU122" s="817"/>
      <c r="DV122" s="794">
        <v>2.4</v>
      </c>
      <c r="DW122" s="794"/>
      <c r="DX122" s="794"/>
      <c r="DY122" s="794"/>
      <c r="DZ122" s="795"/>
    </row>
    <row r="123" spans="1:130" s="230"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479</v>
      </c>
      <c r="AB123" s="780"/>
      <c r="AC123" s="780"/>
      <c r="AD123" s="780"/>
      <c r="AE123" s="781"/>
      <c r="AF123" s="782" t="s">
        <v>443</v>
      </c>
      <c r="AG123" s="780"/>
      <c r="AH123" s="780"/>
      <c r="AI123" s="780"/>
      <c r="AJ123" s="781"/>
      <c r="AK123" s="782" t="s">
        <v>443</v>
      </c>
      <c r="AL123" s="780"/>
      <c r="AM123" s="780"/>
      <c r="AN123" s="780"/>
      <c r="AO123" s="781"/>
      <c r="AP123" s="824" t="s">
        <v>443</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480</v>
      </c>
      <c r="BP123" s="878"/>
      <c r="BQ123" s="832">
        <v>40429855</v>
      </c>
      <c r="BR123" s="833"/>
      <c r="BS123" s="833"/>
      <c r="BT123" s="833"/>
      <c r="BU123" s="833"/>
      <c r="BV123" s="833">
        <v>40963699</v>
      </c>
      <c r="BW123" s="833"/>
      <c r="BX123" s="833"/>
      <c r="BY123" s="833"/>
      <c r="BZ123" s="833"/>
      <c r="CA123" s="833">
        <v>41420313</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v>8036</v>
      </c>
      <c r="DH123" s="780"/>
      <c r="DI123" s="780"/>
      <c r="DJ123" s="780"/>
      <c r="DK123" s="781"/>
      <c r="DL123" s="782">
        <v>5716</v>
      </c>
      <c r="DM123" s="780"/>
      <c r="DN123" s="780"/>
      <c r="DO123" s="780"/>
      <c r="DP123" s="781"/>
      <c r="DQ123" s="782">
        <v>3216</v>
      </c>
      <c r="DR123" s="780"/>
      <c r="DS123" s="780"/>
      <c r="DT123" s="780"/>
      <c r="DU123" s="781"/>
      <c r="DV123" s="824">
        <v>0</v>
      </c>
      <c r="DW123" s="825"/>
      <c r="DX123" s="825"/>
      <c r="DY123" s="825"/>
      <c r="DZ123" s="826"/>
    </row>
    <row r="124" spans="1:130" s="230" customFormat="1" ht="26.25" customHeight="1" thickBot="1" x14ac:dyDescent="0.2">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443</v>
      </c>
      <c r="AB124" s="780"/>
      <c r="AC124" s="780"/>
      <c r="AD124" s="780"/>
      <c r="AE124" s="781"/>
      <c r="AF124" s="782" t="s">
        <v>482</v>
      </c>
      <c r="AG124" s="780"/>
      <c r="AH124" s="780"/>
      <c r="AI124" s="780"/>
      <c r="AJ124" s="781"/>
      <c r="AK124" s="782" t="s">
        <v>443</v>
      </c>
      <c r="AL124" s="780"/>
      <c r="AM124" s="780"/>
      <c r="AN124" s="780"/>
      <c r="AO124" s="781"/>
      <c r="AP124" s="824" t="s">
        <v>131</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24.9</v>
      </c>
      <c r="BR124" s="831"/>
      <c r="BS124" s="831"/>
      <c r="BT124" s="831"/>
      <c r="BU124" s="831"/>
      <c r="BV124" s="831">
        <v>17.399999999999999</v>
      </c>
      <c r="BW124" s="831"/>
      <c r="BX124" s="831"/>
      <c r="BY124" s="831"/>
      <c r="BZ124" s="831"/>
      <c r="CA124" s="831">
        <v>4.2</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443</v>
      </c>
      <c r="DH124" s="764"/>
      <c r="DI124" s="764"/>
      <c r="DJ124" s="764"/>
      <c r="DK124" s="765"/>
      <c r="DL124" s="766" t="s">
        <v>443</v>
      </c>
      <c r="DM124" s="764"/>
      <c r="DN124" s="764"/>
      <c r="DO124" s="764"/>
      <c r="DP124" s="765"/>
      <c r="DQ124" s="766" t="s">
        <v>443</v>
      </c>
      <c r="DR124" s="764"/>
      <c r="DS124" s="764"/>
      <c r="DT124" s="764"/>
      <c r="DU124" s="765"/>
      <c r="DV124" s="848" t="s">
        <v>443</v>
      </c>
      <c r="DW124" s="849"/>
      <c r="DX124" s="849"/>
      <c r="DY124" s="849"/>
      <c r="DZ124" s="850"/>
    </row>
    <row r="125" spans="1:130" s="230" customFormat="1" ht="26.25" customHeight="1" x14ac:dyDescent="0.15">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443</v>
      </c>
      <c r="AB125" s="780"/>
      <c r="AC125" s="780"/>
      <c r="AD125" s="780"/>
      <c r="AE125" s="781"/>
      <c r="AF125" s="782" t="s">
        <v>443</v>
      </c>
      <c r="AG125" s="780"/>
      <c r="AH125" s="780"/>
      <c r="AI125" s="780"/>
      <c r="AJ125" s="781"/>
      <c r="AK125" s="782" t="s">
        <v>443</v>
      </c>
      <c r="AL125" s="780"/>
      <c r="AM125" s="780"/>
      <c r="AN125" s="780"/>
      <c r="AO125" s="781"/>
      <c r="AP125" s="824" t="s">
        <v>443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443</v>
      </c>
      <c r="DH125" s="842"/>
      <c r="DI125" s="842"/>
      <c r="DJ125" s="842"/>
      <c r="DK125" s="842"/>
      <c r="DL125" s="842" t="s">
        <v>443</v>
      </c>
      <c r="DM125" s="842"/>
      <c r="DN125" s="842"/>
      <c r="DO125" s="842"/>
      <c r="DP125" s="842"/>
      <c r="DQ125" s="842" t="s">
        <v>443</v>
      </c>
      <c r="DR125" s="842"/>
      <c r="DS125" s="842"/>
      <c r="DT125" s="842"/>
      <c r="DU125" s="842"/>
      <c r="DV125" s="843" t="s">
        <v>487</v>
      </c>
      <c r="DW125" s="843"/>
      <c r="DX125" s="843"/>
      <c r="DY125" s="843"/>
      <c r="DZ125" s="844"/>
    </row>
    <row r="126" spans="1:130" s="230" customFormat="1" ht="26.25" customHeight="1" thickBot="1" x14ac:dyDescent="0.2">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37952</v>
      </c>
      <c r="AB126" s="780"/>
      <c r="AC126" s="780"/>
      <c r="AD126" s="780"/>
      <c r="AE126" s="781"/>
      <c r="AF126" s="782">
        <v>34595</v>
      </c>
      <c r="AG126" s="780"/>
      <c r="AH126" s="780"/>
      <c r="AI126" s="780"/>
      <c r="AJ126" s="781"/>
      <c r="AK126" s="782">
        <v>29077</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443</v>
      </c>
      <c r="DH126" s="817"/>
      <c r="DI126" s="817"/>
      <c r="DJ126" s="817"/>
      <c r="DK126" s="817"/>
      <c r="DL126" s="817" t="s">
        <v>131</v>
      </c>
      <c r="DM126" s="817"/>
      <c r="DN126" s="817"/>
      <c r="DO126" s="817"/>
      <c r="DP126" s="817"/>
      <c r="DQ126" s="817" t="s">
        <v>443</v>
      </c>
      <c r="DR126" s="817"/>
      <c r="DS126" s="817"/>
      <c r="DT126" s="817"/>
      <c r="DU126" s="817"/>
      <c r="DV126" s="794" t="s">
        <v>443</v>
      </c>
      <c r="DW126" s="794"/>
      <c r="DX126" s="794"/>
      <c r="DY126" s="794"/>
      <c r="DZ126" s="795"/>
    </row>
    <row r="127" spans="1:130" s="230"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2323</v>
      </c>
      <c r="AB127" s="780"/>
      <c r="AC127" s="780"/>
      <c r="AD127" s="780"/>
      <c r="AE127" s="781"/>
      <c r="AF127" s="782">
        <v>1766</v>
      </c>
      <c r="AG127" s="780"/>
      <c r="AH127" s="780"/>
      <c r="AI127" s="780"/>
      <c r="AJ127" s="781"/>
      <c r="AK127" s="782">
        <v>1314</v>
      </c>
      <c r="AL127" s="780"/>
      <c r="AM127" s="780"/>
      <c r="AN127" s="780"/>
      <c r="AO127" s="781"/>
      <c r="AP127" s="824">
        <v>0</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443</v>
      </c>
      <c r="DH127" s="817"/>
      <c r="DI127" s="817"/>
      <c r="DJ127" s="817"/>
      <c r="DK127" s="817"/>
      <c r="DL127" s="817" t="s">
        <v>487</v>
      </c>
      <c r="DM127" s="817"/>
      <c r="DN127" s="817"/>
      <c r="DO127" s="817"/>
      <c r="DP127" s="817"/>
      <c r="DQ127" s="817" t="s">
        <v>443</v>
      </c>
      <c r="DR127" s="817"/>
      <c r="DS127" s="817"/>
      <c r="DT127" s="817"/>
      <c r="DU127" s="817"/>
      <c r="DV127" s="794" t="s">
        <v>443</v>
      </c>
      <c r="DW127" s="794"/>
      <c r="DX127" s="794"/>
      <c r="DY127" s="794"/>
      <c r="DZ127" s="795"/>
    </row>
    <row r="128" spans="1:130" s="230" customFormat="1" ht="26.25" customHeight="1" thickBot="1" x14ac:dyDescent="0.2">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423149</v>
      </c>
      <c r="AB128" s="801"/>
      <c r="AC128" s="801"/>
      <c r="AD128" s="801"/>
      <c r="AE128" s="802"/>
      <c r="AF128" s="803">
        <v>428088</v>
      </c>
      <c r="AG128" s="801"/>
      <c r="AH128" s="801"/>
      <c r="AI128" s="801"/>
      <c r="AJ128" s="802"/>
      <c r="AK128" s="803">
        <v>444641</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482</v>
      </c>
      <c r="BG128" s="787"/>
      <c r="BH128" s="787"/>
      <c r="BI128" s="787"/>
      <c r="BJ128" s="787"/>
      <c r="BK128" s="787"/>
      <c r="BL128" s="810"/>
      <c r="BM128" s="786">
        <v>12.6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v>144301</v>
      </c>
      <c r="DH128" s="791"/>
      <c r="DI128" s="791"/>
      <c r="DJ128" s="791"/>
      <c r="DK128" s="791"/>
      <c r="DL128" s="791">
        <v>120287</v>
      </c>
      <c r="DM128" s="791"/>
      <c r="DN128" s="791"/>
      <c r="DO128" s="791"/>
      <c r="DP128" s="791"/>
      <c r="DQ128" s="791">
        <v>96273</v>
      </c>
      <c r="DR128" s="791"/>
      <c r="DS128" s="791"/>
      <c r="DT128" s="791"/>
      <c r="DU128" s="791"/>
      <c r="DV128" s="792">
        <v>0.6</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17550475</v>
      </c>
      <c r="AB129" s="780"/>
      <c r="AC129" s="780"/>
      <c r="AD129" s="780"/>
      <c r="AE129" s="781"/>
      <c r="AF129" s="782">
        <v>18218747</v>
      </c>
      <c r="AG129" s="780"/>
      <c r="AH129" s="780"/>
      <c r="AI129" s="780"/>
      <c r="AJ129" s="781"/>
      <c r="AK129" s="782">
        <v>17814732</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443</v>
      </c>
      <c r="BG129" s="771"/>
      <c r="BH129" s="771"/>
      <c r="BI129" s="771"/>
      <c r="BJ129" s="771"/>
      <c r="BK129" s="771"/>
      <c r="BL129" s="772"/>
      <c r="BM129" s="770">
        <v>17.600000000000001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2758909</v>
      </c>
      <c r="AB130" s="780"/>
      <c r="AC130" s="780"/>
      <c r="AD130" s="780"/>
      <c r="AE130" s="781"/>
      <c r="AF130" s="782">
        <v>2676501</v>
      </c>
      <c r="AG130" s="780"/>
      <c r="AH130" s="780"/>
      <c r="AI130" s="780"/>
      <c r="AJ130" s="781"/>
      <c r="AK130" s="782">
        <v>2642133</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6.8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14791566</v>
      </c>
      <c r="AB131" s="764"/>
      <c r="AC131" s="764"/>
      <c r="AD131" s="764"/>
      <c r="AE131" s="765"/>
      <c r="AF131" s="766">
        <v>15542246</v>
      </c>
      <c r="AG131" s="764"/>
      <c r="AH131" s="764"/>
      <c r="AI131" s="764"/>
      <c r="AJ131" s="765"/>
      <c r="AK131" s="766">
        <v>15172599</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4.2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6.8112869189999996</v>
      </c>
      <c r="AB132" s="745"/>
      <c r="AC132" s="745"/>
      <c r="AD132" s="745"/>
      <c r="AE132" s="746"/>
      <c r="AF132" s="747">
        <v>6.6836993830000004</v>
      </c>
      <c r="AG132" s="745"/>
      <c r="AH132" s="745"/>
      <c r="AI132" s="745"/>
      <c r="AJ132" s="746"/>
      <c r="AK132" s="747">
        <v>7.006268339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6.2</v>
      </c>
      <c r="AB133" s="724"/>
      <c r="AC133" s="724"/>
      <c r="AD133" s="724"/>
      <c r="AE133" s="725"/>
      <c r="AF133" s="723">
        <v>6.4</v>
      </c>
      <c r="AG133" s="724"/>
      <c r="AH133" s="724"/>
      <c r="AI133" s="724"/>
      <c r="AJ133" s="725"/>
      <c r="AK133" s="723">
        <v>6.8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8srr4OI5HGEHeEpiviI3hCm4FiTeNifLt60M+TsSkuGTVCYwi3jspAF6g9gPAE4Xf1wDKz5QiTGQe5DCaT7GUQ==" saltValue="o+HgefHYT4ei/hID2f0O0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zQVLGRnFLBAglGalEQALHKhKAuszVMQ7bQb/VZFfXEmRflzadEypAnqIgWig9lzK3JLRMAysOWcSjOCkPCNYA==" saltValue="fiYPcq0H3QGztwBNc4Br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JqJouXtbrBHWXZIESHOuBy63H26duUy2QgALxyg2vepMf3HS3zMSZDIVdDltv7sQcd86EJpGZhLLZzCSy4PNQ==" saltValue="zrqIqrRxCuSjAAAQKqH5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5796784</v>
      </c>
      <c r="AP9" s="281">
        <v>87673</v>
      </c>
      <c r="AQ9" s="282">
        <v>73449</v>
      </c>
      <c r="AR9" s="283">
        <v>19.399999999999999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598663</v>
      </c>
      <c r="AP10" s="284">
        <v>9054</v>
      </c>
      <c r="AQ10" s="285">
        <v>5917</v>
      </c>
      <c r="AR10" s="286">
        <v>53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v>1123</v>
      </c>
      <c r="AR11" s="286" t="s">
        <v>520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v>9</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173245</v>
      </c>
      <c r="AP13" s="284">
        <v>2620</v>
      </c>
      <c r="AQ13" s="285">
        <v>2374</v>
      </c>
      <c r="AR13" s="286">
        <v>10.4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138493</v>
      </c>
      <c r="AP14" s="284">
        <v>2095</v>
      </c>
      <c r="AQ14" s="285">
        <v>1666</v>
      </c>
      <c r="AR14" s="286">
        <v>25.8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-366894</v>
      </c>
      <c r="AP15" s="284">
        <v>-5549</v>
      </c>
      <c r="AQ15" s="285">
        <v>-4765</v>
      </c>
      <c r="AR15" s="286">
        <v>16.5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6340291</v>
      </c>
      <c r="AP16" s="284">
        <v>95894</v>
      </c>
      <c r="AQ16" s="285">
        <v>79774</v>
      </c>
      <c r="AR16" s="286">
        <v>20.2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7.47</v>
      </c>
      <c r="AP21" s="298">
        <v>7.58</v>
      </c>
      <c r="AQ21" s="299">
        <v>-0.11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98.6</v>
      </c>
      <c r="AP22" s="303">
        <v>98.4</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2968407</v>
      </c>
      <c r="AP32" s="312">
        <v>44896</v>
      </c>
      <c r="AQ32" s="313">
        <v>42324</v>
      </c>
      <c r="AR32" s="314">
        <v>6.1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520</v>
      </c>
      <c r="AP34" s="312" t="s">
        <v>520</v>
      </c>
      <c r="AQ34" s="313">
        <v>47</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1078577</v>
      </c>
      <c r="AP35" s="312">
        <v>16313</v>
      </c>
      <c r="AQ35" s="313">
        <v>12192</v>
      </c>
      <c r="AR35" s="314">
        <v>33.799999999999997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72432</v>
      </c>
      <c r="AP36" s="312">
        <v>1095</v>
      </c>
      <c r="AQ36" s="313">
        <v>2056</v>
      </c>
      <c r="AR36" s="314">
        <v>-46.7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v>30391</v>
      </c>
      <c r="AP37" s="312">
        <v>460</v>
      </c>
      <c r="AQ37" s="313">
        <v>621</v>
      </c>
      <c r="AR37" s="314">
        <v>-25.9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520</v>
      </c>
      <c r="AP38" s="315" t="s">
        <v>520</v>
      </c>
      <c r="AQ38" s="316">
        <v>1</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-444641</v>
      </c>
      <c r="AP39" s="312">
        <v>-6725</v>
      </c>
      <c r="AQ39" s="313">
        <v>-5206</v>
      </c>
      <c r="AR39" s="314">
        <v>29.2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-2642133</v>
      </c>
      <c r="AP40" s="312">
        <v>-39961</v>
      </c>
      <c r="AQ40" s="313">
        <v>-36761</v>
      </c>
      <c r="AR40" s="314">
        <v>8.6999999999999993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1063033</v>
      </c>
      <c r="AP41" s="312">
        <v>16078</v>
      </c>
      <c r="AQ41" s="313">
        <v>15273</v>
      </c>
      <c r="AR41" s="314">
        <v>5.3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3040029</v>
      </c>
      <c r="AN51" s="334">
        <v>45118</v>
      </c>
      <c r="AO51" s="335">
        <v>14.5</v>
      </c>
      <c r="AP51" s="336">
        <v>54684</v>
      </c>
      <c r="AQ51" s="337">
        <v>1.1000000000000001</v>
      </c>
      <c r="AR51" s="338">
        <v>13.4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1653476</v>
      </c>
      <c r="AN52" s="342">
        <v>24540</v>
      </c>
      <c r="AO52" s="343">
        <v>21</v>
      </c>
      <c r="AP52" s="344">
        <v>32829</v>
      </c>
      <c r="AQ52" s="345">
        <v>7.2</v>
      </c>
      <c r="AR52" s="346">
        <v>13.8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5062306</v>
      </c>
      <c r="AN53" s="334">
        <v>75517</v>
      </c>
      <c r="AO53" s="335">
        <v>67.400000000000006</v>
      </c>
      <c r="AP53" s="336">
        <v>62383</v>
      </c>
      <c r="AQ53" s="337">
        <v>14.1</v>
      </c>
      <c r="AR53" s="338">
        <v>53.3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2145106</v>
      </c>
      <c r="AN54" s="342">
        <v>32000</v>
      </c>
      <c r="AO54" s="343">
        <v>30.4</v>
      </c>
      <c r="AP54" s="344">
        <v>35325</v>
      </c>
      <c r="AQ54" s="345">
        <v>7.6</v>
      </c>
      <c r="AR54" s="346">
        <v>22.8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5610412</v>
      </c>
      <c r="AN55" s="334">
        <v>84076</v>
      </c>
      <c r="AO55" s="335">
        <v>11.3</v>
      </c>
      <c r="AP55" s="336">
        <v>63812</v>
      </c>
      <c r="AQ55" s="337">
        <v>2.2999999999999998</v>
      </c>
      <c r="AR55" s="338">
        <v>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3508947</v>
      </c>
      <c r="AN56" s="342">
        <v>52584</v>
      </c>
      <c r="AO56" s="343">
        <v>64.3</v>
      </c>
      <c r="AP56" s="344">
        <v>33848</v>
      </c>
      <c r="AQ56" s="345">
        <v>-4.2</v>
      </c>
      <c r="AR56" s="346">
        <v>68.5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3480495</v>
      </c>
      <c r="AN57" s="334">
        <v>52473</v>
      </c>
      <c r="AO57" s="335">
        <v>-37.6</v>
      </c>
      <c r="AP57" s="336">
        <v>54225</v>
      </c>
      <c r="AQ57" s="337">
        <v>-15</v>
      </c>
      <c r="AR57" s="338">
        <v>-22.6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1465916</v>
      </c>
      <c r="AN58" s="342">
        <v>22101</v>
      </c>
      <c r="AO58" s="343">
        <v>-58</v>
      </c>
      <c r="AP58" s="344">
        <v>27337</v>
      </c>
      <c r="AQ58" s="345">
        <v>-19.2</v>
      </c>
      <c r="AR58" s="346">
        <v>-38.799999999999997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4617037</v>
      </c>
      <c r="AN59" s="334">
        <v>69830</v>
      </c>
      <c r="AO59" s="335">
        <v>33.1</v>
      </c>
      <c r="AP59" s="336">
        <v>54016</v>
      </c>
      <c r="AQ59" s="337">
        <v>-0.4</v>
      </c>
      <c r="AR59" s="338">
        <v>33.5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2143655</v>
      </c>
      <c r="AN60" s="342">
        <v>32422</v>
      </c>
      <c r="AO60" s="343">
        <v>46.7</v>
      </c>
      <c r="AP60" s="344">
        <v>28078</v>
      </c>
      <c r="AQ60" s="345">
        <v>2.7</v>
      </c>
      <c r="AR60" s="346">
        <v>44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4362056</v>
      </c>
      <c r="AN61" s="349">
        <v>65403</v>
      </c>
      <c r="AO61" s="350">
        <v>17.7</v>
      </c>
      <c r="AP61" s="351">
        <v>57824</v>
      </c>
      <c r="AQ61" s="352">
        <v>0.4</v>
      </c>
      <c r="AR61" s="338">
        <v>17.3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2183420</v>
      </c>
      <c r="AN62" s="342">
        <v>32729</v>
      </c>
      <c r="AO62" s="343">
        <v>20.9</v>
      </c>
      <c r="AP62" s="344">
        <v>31483</v>
      </c>
      <c r="AQ62" s="345">
        <v>-1.2</v>
      </c>
      <c r="AR62" s="346">
        <v>22.1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u2XpFg4GgTDdaslpqv2i0JnjTpTFF1gs1CpdiqNUNzbJPW8nPfYbnAD3rPlE+6mu+ja2oG5ksQlAA6ovdeM+w==" saltValue="eHOyhuPINRdZZMiKuIqZu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1" spans="125:125" ht="13.5" hidden="1" customHeight="1" x14ac:dyDescent="0.15">
      <c r="DU121" s="259"/>
    </row>
  </sheetData>
  <sheetProtection algorithmName="SHA-512" hashValue="Uhlxuj9A0XWEQUiNZwGMTJZPspFaraKuPubSbhXW0P+9s6xN/8NdbhCmLzOnhzBXd2NPp57uHeWzi3p7shI54A==" saltValue="AUECueo6+oDcq1VZY2fR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CMSNTiQf8XkvAL2dGB/11LJk2tBjkEgwmsRzNH6htcFmAEIa95/Iv4tMv8jiJ4v8aGfhA+skkBoP7/U+7LwEuw==" saltValue="v+0W99qFwtPbtoiSyKMj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22.88</v>
      </c>
      <c r="G47" s="12">
        <v>24.26</v>
      </c>
      <c r="H47" s="12">
        <v>22.17</v>
      </c>
      <c r="I47" s="12">
        <v>24.41</v>
      </c>
      <c r="J47" s="13">
        <v>28.35</v>
      </c>
    </row>
    <row r="48" spans="2:10" ht="57.75" customHeight="1" x14ac:dyDescent="0.15">
      <c r="B48" s="14"/>
      <c r="C48" s="1141" t="s">
        <v>4</v>
      </c>
      <c r="D48" s="1141"/>
      <c r="E48" s="1142"/>
      <c r="F48" s="15">
        <v>3.01</v>
      </c>
      <c r="G48" s="16">
        <v>4.1900000000000004</v>
      </c>
      <c r="H48" s="16">
        <v>6.26</v>
      </c>
      <c r="I48" s="16">
        <v>6.49</v>
      </c>
      <c r="J48" s="17">
        <v>3.04</v>
      </c>
    </row>
    <row r="49" spans="2:10" ht="57.75" customHeight="1" thickBot="1" x14ac:dyDescent="0.2">
      <c r="B49" s="18"/>
      <c r="C49" s="1143" t="s">
        <v>5</v>
      </c>
      <c r="D49" s="1143"/>
      <c r="E49" s="1144"/>
      <c r="F49" s="19">
        <v>1.88</v>
      </c>
      <c r="G49" s="20">
        <v>2.78</v>
      </c>
      <c r="H49" s="20">
        <v>0.87</v>
      </c>
      <c r="I49" s="20">
        <v>3.52</v>
      </c>
      <c r="J49" s="21" t="s">
        <v>567</v>
      </c>
    </row>
    <row r="50" spans="2:10" x14ac:dyDescent="0.15"/>
  </sheetData>
  <sheetProtection algorithmName="SHA-512" hashValue="aHiSqN6K3RASvfp3A4uSSXlfAy6e11g6v6/jrfcwEWiR1BQAAolSFmlgllNwvazg08am5bZtxd9ZZhWD4aoshQ==" saltValue="OM5iXWCy4OlAXqOTxUhN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mi1814</cp:lastModifiedBy>
  <dcterms:created xsi:type="dcterms:W3CDTF">2024-03-14T02:28:26Z</dcterms:created>
  <dcterms:modified xsi:type="dcterms:W3CDTF">2024-04-04T08:10:00Z</dcterms:modified>
  <cp:category/>
</cp:coreProperties>
</file>