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C71" lockStructure="1"/>
  <bookViews>
    <workbookView xWindow="0" yWindow="0" windowWidth="20730" windowHeight="11760"/>
  </bookViews>
  <sheets>
    <sheet name="じぶんの家" sheetId="1" r:id="rId1"/>
    <sheet name="データ" sheetId="4" state="hidden" r:id="rId2"/>
  </sheets>
  <definedNames>
    <definedName name="エレベータ">INDEX(データ!$R$4:$S$19,MATCH(じぶんの家!$BS$29,データ!$Q$4:$Q$19,0),0)</definedName>
    <definedName name="エレベーター">"図 10"</definedName>
    <definedName name="おに">INDEX(データ!$B$32:$C$39,MATCH(じぶんの家!$X$57,データ!$A$32:$A$39,0),0)</definedName>
    <definedName name="おにがらわ">"図 38"</definedName>
    <definedName name="おにブランク">"図 37"</definedName>
    <definedName name="キッチン">INDEX(データ!$C$56:$E$75,MATCH(じぶんの家!$BE$35,データ!$B$56:$B$75,0),0)</definedName>
    <definedName name="キッチン１">"図 13"</definedName>
    <definedName name="キッチン２">"図 14"</definedName>
    <definedName name="キッチン３">"図 15"</definedName>
    <definedName name="キッチンパターン２">INDEX(データ!$C$56:$E$75,MATCH(じぶんの家!$AS$22,データ!$B$56:$B$75,0),0)</definedName>
    <definedName name="キッチンパターン３">INDEX(データ!$C$56:$E$75,MATCH(じぶんの家!$BJ$12,データ!$B$56:$B$75,0),0)</definedName>
    <definedName name="キッチンブランク">"図 16"</definedName>
    <definedName name="じぶん">"図 32"</definedName>
    <definedName name="トイレ">データ!$E$32</definedName>
    <definedName name="トイレ１">INDEX(データ!$E$32:$G$53,MATCH(じぶんの家!$AM$22,データ!$D$32:$D$53,0),0)</definedName>
    <definedName name="トイレ２">INDEX(データ!$E$32:$G$53,MATCH(じぶんの家!$BM$22,データ!$D$32:$D$53,0),0)</definedName>
    <definedName name="トイレ３">INDEX(データ!$E$32:$G$53,MATCH(じぶんの家!$BM$35,データ!$D$32:$D$53,0),0)</definedName>
    <definedName name="バルコニー">"図 12"</definedName>
    <definedName name="バルコニーパターン">INDEX(データ!$R$39:$S$46,MATCH(じぶんの家!$CD$20,データ!$Q$39:$Q$46,0),0)</definedName>
    <definedName name="バルコニーブランク">"図 23"</definedName>
    <definedName name="ブランク">"図 4"</definedName>
    <definedName name="へや">INDEX(データ!$L$8:$N$19,MATCH(じぶんの家!$AS$10,データ!$K$8:$K$19,0),0)</definedName>
    <definedName name="へや２">INDEX(データ!$L$8:$N$19,MATCH(じぶんの家!$BN$10,データ!$K$8:$K$19,0),0)</definedName>
    <definedName name="へや３">INDEX(データ!$L$8:$N$19,MATCH(じぶんの家!$AQ$18,データ!$K$8:$K$19,0),0)</definedName>
    <definedName name="へやブランク">"図 31"</definedName>
    <definedName name="やね">INDEX(データ!$L$23:$M$28,MATCH(じぶんの家!$X$56,データ!$K$23:$K$28,0),0)</definedName>
    <definedName name="やねかわら">"図 36"</definedName>
    <definedName name="やねきんぞく">"図 34"</definedName>
    <definedName name="やねブランク">"図 33"</definedName>
    <definedName name="洗面１">"図 18"</definedName>
    <definedName name="洗面２">"図 19"</definedName>
    <definedName name="洗面３">"図 20"</definedName>
    <definedName name="洗面パターン１">INDEX(データ!$H$56:$I$75,MATCH(じぶんの家!$AW$34,データ!$G$56:$G$75,0),0)</definedName>
    <definedName name="洗面パターン２">INDEX(データ!$H$56:$I$75,MATCH(じぶんの家!$BJ$21,データ!$G$56:$G$75,0),0)</definedName>
    <definedName name="洗面パターン３">INDEX(データ!$H$56:$I$75,MATCH(じぶんの家!$BJ$34,データ!$G$56:$G$75,0),0)</definedName>
    <definedName name="洗面ブランク">"図 21"</definedName>
    <definedName name="太陽">"図 9"</definedName>
    <definedName name="太陽パターン">INDEX(データ!$R$23:$S$36,MATCH(じぶんの家!$AL$2,データ!$Q$23:$Q$36,0),0)</definedName>
    <definedName name="太陽ブランク">"図 22"</definedName>
    <definedName name="土地１">INDEX(データ!$V$55:$X$98,MATCH(じぶんの家!$X$50,データ!$U$55:$U$98,0),0)</definedName>
    <definedName name="土地２">INDEX(データ!$R$55:$T$98,MATCH(じぶんの家!$X$50,データ!$Q$55:$Q$98,0),0)</definedName>
    <definedName name="土地ブランク">"図 24"</definedName>
    <definedName name="風呂">INDEX(データ!$J$32:$O$53,MATCH(じぶんの家!$BR$20,データ!$I$32:$I$53,0),0)</definedName>
    <definedName name="風呂ブランク">"図 5"</definedName>
    <definedName name="風呂小">"図 1"</definedName>
    <definedName name="風呂大">"図 8"</definedName>
    <definedName name="風呂中">"図 3"</definedName>
  </definedNames>
  <calcPr calcId="145621"/>
</workbook>
</file>

<file path=xl/calcChain.xml><?xml version="1.0" encoding="utf-8"?>
<calcChain xmlns="http://schemas.openxmlformats.org/spreadsheetml/2006/main">
  <c r="Z59" i="1" l="1"/>
  <c r="Y59" i="1"/>
  <c r="X59" i="1"/>
  <c r="AR38" i="1" s="1"/>
  <c r="Z56" i="1"/>
  <c r="Y56" i="1"/>
  <c r="X56" i="1"/>
  <c r="X57" i="1" s="1"/>
  <c r="Z53" i="1"/>
  <c r="Y53" i="1"/>
  <c r="X53" i="1"/>
  <c r="BO14" i="1" s="1"/>
  <c r="Z50" i="1"/>
  <c r="Y50" i="1"/>
  <c r="X50" i="1"/>
  <c r="CI43" i="1" s="1"/>
  <c r="Z47" i="1"/>
  <c r="Y47" i="1"/>
  <c r="X47" i="1"/>
  <c r="CD20" i="1" s="1"/>
  <c r="Z44" i="1"/>
  <c r="Y44" i="1"/>
  <c r="X44" i="1"/>
  <c r="AZ23" i="1" s="1"/>
  <c r="Z38" i="1"/>
  <c r="Y38" i="1"/>
  <c r="X38" i="1"/>
  <c r="BR20" i="1" s="1"/>
  <c r="Z35" i="1"/>
  <c r="Y35" i="1"/>
  <c r="X35" i="1"/>
  <c r="BJ12" i="1" s="1"/>
  <c r="Z32" i="1"/>
  <c r="Y32" i="1"/>
  <c r="X32" i="1"/>
  <c r="BS29" i="1" s="1"/>
  <c r="Z29" i="1"/>
  <c r="Y29" i="1"/>
  <c r="X29" i="1"/>
  <c r="BX41" i="1" s="1"/>
  <c r="Z23" i="1"/>
  <c r="Y23" i="1"/>
  <c r="X23" i="1"/>
  <c r="BJ29" i="1" s="1"/>
  <c r="Z20" i="1"/>
  <c r="Y20" i="1"/>
  <c r="X20" i="1"/>
  <c r="AS35" i="1" s="1"/>
  <c r="Z17" i="1"/>
  <c r="Y17" i="1"/>
  <c r="X17" i="1"/>
  <c r="BN8" i="1" s="1"/>
  <c r="Z14" i="1"/>
  <c r="Y14" i="1"/>
  <c r="X14" i="1"/>
  <c r="BJ21" i="1" s="1"/>
  <c r="Z11" i="1"/>
  <c r="Y11" i="1"/>
  <c r="X11" i="1"/>
  <c r="BR41" i="1" s="1"/>
  <c r="AP42" i="1" l="1"/>
  <c r="AZ43" i="1"/>
  <c r="AV42" i="1"/>
  <c r="BF43" i="1"/>
  <c r="BZ42" i="1"/>
  <c r="AH43" i="1"/>
  <c r="AD42" i="1"/>
  <c r="BN42" i="1"/>
  <c r="AN43" i="1"/>
  <c r="BX43" i="1"/>
  <c r="CF42" i="1"/>
  <c r="BB42" i="1"/>
  <c r="AB43" i="1"/>
  <c r="BL43" i="1"/>
  <c r="BH42" i="1"/>
  <c r="BR43" i="1"/>
  <c r="AJ42" i="1"/>
  <c r="BT42" i="1"/>
  <c r="AT43" i="1"/>
  <c r="CD43" i="1"/>
  <c r="AE42" i="1"/>
  <c r="AK42" i="1"/>
  <c r="AQ42" i="1"/>
  <c r="AW42" i="1"/>
  <c r="BC42" i="1"/>
  <c r="BI42" i="1"/>
  <c r="BO42" i="1"/>
  <c r="BU42" i="1"/>
  <c r="CA42" i="1"/>
  <c r="CG42" i="1"/>
  <c r="AC43" i="1"/>
  <c r="AI43" i="1"/>
  <c r="AO43" i="1"/>
  <c r="AU43" i="1"/>
  <c r="BA43" i="1"/>
  <c r="BG43" i="1"/>
  <c r="BM43" i="1"/>
  <c r="BS43" i="1"/>
  <c r="BY43" i="1"/>
  <c r="CE43" i="1"/>
  <c r="AD43" i="1"/>
  <c r="Z42" i="1"/>
  <c r="AL42" i="1"/>
  <c r="AX42" i="1"/>
  <c r="BJ42" i="1"/>
  <c r="BV42" i="1"/>
  <c r="CH42" i="1"/>
  <c r="AP43" i="1"/>
  <c r="BB43" i="1"/>
  <c r="BN43" i="1"/>
  <c r="AG42" i="1"/>
  <c r="AS42" i="1"/>
  <c r="BE42" i="1"/>
  <c r="BQ42" i="1"/>
  <c r="CC42" i="1"/>
  <c r="AE43" i="1"/>
  <c r="AQ43" i="1"/>
  <c r="BC43" i="1"/>
  <c r="BO43" i="1"/>
  <c r="AB42" i="1"/>
  <c r="AH42" i="1"/>
  <c r="AN42" i="1"/>
  <c r="AT42" i="1"/>
  <c r="AZ42" i="1"/>
  <c r="BF42" i="1"/>
  <c r="BL42" i="1"/>
  <c r="BR42" i="1"/>
  <c r="BX42" i="1"/>
  <c r="CD42" i="1"/>
  <c r="Z43" i="1"/>
  <c r="AF43" i="1"/>
  <c r="AL43" i="1"/>
  <c r="AR43" i="1"/>
  <c r="AX43" i="1"/>
  <c r="BD43" i="1"/>
  <c r="BJ43" i="1"/>
  <c r="BP43" i="1"/>
  <c r="BV43" i="1"/>
  <c r="CB43" i="1"/>
  <c r="CH43" i="1"/>
  <c r="AF42" i="1"/>
  <c r="AR42" i="1"/>
  <c r="BD42" i="1"/>
  <c r="BP42" i="1"/>
  <c r="CB42" i="1"/>
  <c r="AJ43" i="1"/>
  <c r="AV43" i="1"/>
  <c r="BH43" i="1"/>
  <c r="BT43" i="1"/>
  <c r="BZ43" i="1"/>
  <c r="CF43" i="1"/>
  <c r="AA42" i="1"/>
  <c r="AM42" i="1"/>
  <c r="AY42" i="1"/>
  <c r="BK42" i="1"/>
  <c r="BW42" i="1"/>
  <c r="CI42" i="1"/>
  <c r="AK43" i="1"/>
  <c r="AW43" i="1"/>
  <c r="BI43" i="1"/>
  <c r="BU43" i="1"/>
  <c r="CA43" i="1"/>
  <c r="CG43" i="1"/>
  <c r="AC42" i="1"/>
  <c r="AI42" i="1"/>
  <c r="AO42" i="1"/>
  <c r="AU42" i="1"/>
  <c r="BA42" i="1"/>
  <c r="BG42" i="1"/>
  <c r="BM42" i="1"/>
  <c r="BS42" i="1"/>
  <c r="BY42" i="1"/>
  <c r="CE42" i="1"/>
  <c r="AA43" i="1"/>
  <c r="AG43" i="1"/>
  <c r="AM43" i="1"/>
  <c r="AS43" i="1"/>
  <c r="AY43" i="1"/>
  <c r="BE43" i="1"/>
  <c r="BK43" i="1"/>
  <c r="BQ43" i="1"/>
  <c r="BW43" i="1"/>
  <c r="CC43" i="1"/>
  <c r="AR10" i="1"/>
  <c r="BO13" i="1"/>
  <c r="AR15" i="1"/>
  <c r="AP17" i="1"/>
  <c r="AS10" i="1"/>
  <c r="AR11" i="1"/>
  <c r="BO15" i="1"/>
  <c r="AP18" i="1"/>
  <c r="AP20" i="1"/>
  <c r="BO11" i="1"/>
  <c r="AP16" i="1"/>
  <c r="AP23" i="1"/>
  <c r="BO10" i="1"/>
  <c r="AR12" i="1"/>
  <c r="AP19" i="1"/>
  <c r="AP21" i="1"/>
  <c r="AP24" i="1"/>
  <c r="AR14" i="1"/>
  <c r="AP22" i="1"/>
  <c r="AP25" i="1"/>
  <c r="BN10" i="1"/>
  <c r="AQ18" i="1"/>
  <c r="AR9" i="1"/>
  <c r="BO12" i="1"/>
  <c r="BO9" i="1"/>
  <c r="AR13" i="1"/>
  <c r="BE18" i="1"/>
  <c r="AY38" i="1"/>
  <c r="BC20" i="1"/>
  <c r="AY24" i="1"/>
  <c r="BE32" i="1"/>
  <c r="BD19" i="1"/>
  <c r="BG30" i="1"/>
  <c r="BD33" i="1"/>
  <c r="BA36" i="1"/>
  <c r="BB10" i="1"/>
  <c r="BF17" i="1"/>
  <c r="AX25" i="1"/>
  <c r="BF31" i="1"/>
  <c r="BC34" i="1"/>
  <c r="AZ37" i="1"/>
  <c r="BA22" i="1"/>
  <c r="AZ12" i="1"/>
  <c r="AW15" i="1"/>
  <c r="BH29" i="1"/>
  <c r="BB35" i="1"/>
  <c r="BA11" i="1"/>
  <c r="AY13" i="1"/>
  <c r="AX14" i="1"/>
  <c r="BG16" i="1"/>
  <c r="BB21" i="1"/>
  <c r="BC9" i="1"/>
  <c r="AW16" i="1"/>
  <c r="BI9" i="1"/>
  <c r="AX9" i="1"/>
  <c r="BH9" i="1"/>
  <c r="AM16" i="1"/>
  <c r="BE16" i="1"/>
  <c r="BS16" i="1"/>
  <c r="BT16" i="1"/>
  <c r="BK29" i="1"/>
  <c r="AV16" i="1"/>
  <c r="BJ16" i="1"/>
  <c r="BL29" i="1"/>
  <c r="AY9" i="1"/>
  <c r="BB16" i="1"/>
  <c r="BQ16" i="1"/>
  <c r="BB29" i="1"/>
  <c r="AL16" i="1"/>
  <c r="BD16" i="1"/>
  <c r="BR16" i="1"/>
  <c r="BC29" i="1"/>
  <c r="BK16" i="1"/>
  <c r="BM22" i="1"/>
  <c r="AX8" i="1"/>
  <c r="BF8" i="1"/>
  <c r="AL2" i="1"/>
  <c r="BI8" i="1"/>
  <c r="AZ8" i="1"/>
  <c r="BK8" i="1"/>
  <c r="AY8" i="1"/>
  <c r="AR8" i="1"/>
  <c r="BJ8" i="1"/>
  <c r="AS8" i="1"/>
  <c r="BC8" i="1"/>
  <c r="AT8" i="1"/>
  <c r="BD8" i="1"/>
  <c r="BL8" i="1"/>
  <c r="AW8" i="1"/>
  <c r="BE8" i="1"/>
  <c r="BO8" i="1"/>
  <c r="AY11" i="1"/>
  <c r="AW34" i="1"/>
  <c r="BJ34" i="1"/>
  <c r="BP30" i="1"/>
  <c r="AR36" i="1"/>
  <c r="AR19" i="1"/>
  <c r="AR23" i="1"/>
  <c r="AR34" i="1"/>
  <c r="AR16" i="1"/>
  <c r="AR17" i="1"/>
  <c r="BP20" i="1"/>
  <c r="AR30" i="1"/>
  <c r="AR33" i="1"/>
  <c r="BP17" i="1"/>
  <c r="AR21" i="1"/>
  <c r="AR31" i="1"/>
  <c r="BP18" i="1"/>
  <c r="AR22" i="1"/>
  <c r="AR24" i="1"/>
  <c r="BP25" i="1"/>
  <c r="BP34" i="1"/>
  <c r="BP35" i="1"/>
  <c r="BP37" i="1"/>
  <c r="BP38" i="1"/>
  <c r="AR20" i="1"/>
  <c r="BP22" i="1"/>
  <c r="BP36" i="1"/>
  <c r="BP33" i="1"/>
  <c r="BP16" i="1"/>
  <c r="BP24" i="1"/>
  <c r="AR32" i="1"/>
  <c r="AR18" i="1"/>
  <c r="BP19" i="1"/>
  <c r="BP21" i="1"/>
  <c r="BP23" i="1"/>
  <c r="AR25" i="1"/>
  <c r="AR29" i="1"/>
  <c r="BP29" i="1"/>
  <c r="BP31" i="1"/>
  <c r="BP32" i="1"/>
  <c r="AR35" i="1"/>
  <c r="AR37" i="1"/>
  <c r="AS22" i="1"/>
  <c r="BE35" i="1"/>
  <c r="AI22" i="1"/>
  <c r="AJ27" i="1"/>
  <c r="BX29" i="1"/>
  <c r="BX30" i="1"/>
  <c r="BW33" i="1"/>
  <c r="BW37" i="1"/>
  <c r="BX39" i="1"/>
  <c r="AI30" i="1"/>
  <c r="BX32" i="1"/>
  <c r="BX33" i="1"/>
  <c r="BX36" i="1"/>
  <c r="BX37" i="1"/>
  <c r="AJ38" i="1"/>
  <c r="AI19" i="1"/>
  <c r="BW20" i="1"/>
  <c r="BW23" i="1"/>
  <c r="AI26" i="1"/>
  <c r="BX19" i="1"/>
  <c r="AJ26" i="1"/>
  <c r="AI37" i="1"/>
  <c r="BX22" i="1"/>
  <c r="AI28" i="1"/>
  <c r="AJ29" i="1"/>
  <c r="AI39" i="1"/>
  <c r="BX18" i="1"/>
  <c r="AI20" i="1"/>
  <c r="AJ25" i="1"/>
  <c r="BX25" i="1"/>
  <c r="BW30" i="1"/>
  <c r="BW39" i="1"/>
  <c r="BW19" i="1"/>
  <c r="AJ20" i="1"/>
  <c r="AJ22" i="1"/>
  <c r="AI23" i="1"/>
  <c r="BW27" i="1"/>
  <c r="AJ19" i="1"/>
  <c r="BX20" i="1"/>
  <c r="BW22" i="1"/>
  <c r="AJ23" i="1"/>
  <c r="BX23" i="1"/>
  <c r="BX27" i="1"/>
  <c r="AI24" i="1"/>
  <c r="BW24" i="1"/>
  <c r="BW26" i="1"/>
  <c r="AI29" i="1"/>
  <c r="AI32" i="1"/>
  <c r="AI33" i="1"/>
  <c r="AI36" i="1"/>
  <c r="AI18" i="1"/>
  <c r="AI21" i="1"/>
  <c r="BW21" i="1"/>
  <c r="AJ24" i="1"/>
  <c r="BX24" i="1"/>
  <c r="BX26" i="1"/>
  <c r="BW28" i="1"/>
  <c r="AJ32" i="1"/>
  <c r="AJ36" i="1"/>
  <c r="AJ18" i="1"/>
  <c r="BW18" i="1"/>
  <c r="AJ21" i="1"/>
  <c r="BX21" i="1"/>
  <c r="AI25" i="1"/>
  <c r="BW25" i="1"/>
  <c r="AI27" i="1"/>
  <c r="BX28" i="1"/>
  <c r="BW31" i="1"/>
  <c r="AJ39" i="1"/>
  <c r="Y10" i="1"/>
  <c r="AY26" i="1"/>
  <c r="BK27" i="1"/>
  <c r="AS28" i="1"/>
  <c r="BO40" i="1"/>
  <c r="BM41" i="1"/>
  <c r="BS41" i="1"/>
  <c r="BQ27" i="1"/>
  <c r="BK26" i="1"/>
  <c r="AM27" i="1"/>
  <c r="BE28" i="1"/>
  <c r="AY39" i="1"/>
  <c r="AQ40" i="1"/>
  <c r="AO41" i="1"/>
  <c r="BE26" i="1"/>
  <c r="AY28" i="1"/>
  <c r="AS39" i="1"/>
  <c r="BU40" i="1"/>
  <c r="AS27" i="1"/>
  <c r="BE39" i="1"/>
  <c r="AU41" i="1"/>
  <c r="AM26" i="1"/>
  <c r="AY27" i="1"/>
  <c r="BQ28" i="1"/>
  <c r="BK39" i="1"/>
  <c r="BC40" i="1"/>
  <c r="BA41" i="1"/>
  <c r="BQ26" i="1"/>
  <c r="BK28" i="1"/>
  <c r="AW40" i="1"/>
  <c r="AS26" i="1"/>
  <c r="BE27" i="1"/>
  <c r="AM28" i="1"/>
  <c r="BQ39" i="1"/>
  <c r="BI40" i="1"/>
  <c r="BG41" i="1"/>
  <c r="AT26" i="1"/>
  <c r="BF26" i="1"/>
  <c r="AN27" i="1"/>
  <c r="BR39" i="1"/>
  <c r="BD40" i="1"/>
  <c r="BB41" i="1"/>
  <c r="AM22" i="1"/>
  <c r="AO26" i="1"/>
  <c r="AU26" i="1"/>
  <c r="BA26" i="1"/>
  <c r="BG26" i="1"/>
  <c r="BM26" i="1"/>
  <c r="BS26" i="1"/>
  <c r="AO27" i="1"/>
  <c r="AU27" i="1"/>
  <c r="BA27" i="1"/>
  <c r="BG27" i="1"/>
  <c r="BM27" i="1"/>
  <c r="BS27" i="1"/>
  <c r="AO28" i="1"/>
  <c r="AU28" i="1"/>
  <c r="BA28" i="1"/>
  <c r="BG28" i="1"/>
  <c r="BM28" i="1"/>
  <c r="BS28" i="1"/>
  <c r="AT29" i="1"/>
  <c r="BD29" i="1"/>
  <c r="BM29" i="1"/>
  <c r="AJ30" i="1"/>
  <c r="AI31" i="1"/>
  <c r="BX31" i="1"/>
  <c r="AJ33" i="1"/>
  <c r="AI34" i="1"/>
  <c r="AI35" i="1"/>
  <c r="BM35" i="1"/>
  <c r="AJ37" i="1"/>
  <c r="AO39" i="1"/>
  <c r="AU39" i="1"/>
  <c r="BA39" i="1"/>
  <c r="BG39" i="1"/>
  <c r="BM39" i="1"/>
  <c r="BS39" i="1"/>
  <c r="AI40" i="1"/>
  <c r="AS40" i="1"/>
  <c r="AY40" i="1"/>
  <c r="BE40" i="1"/>
  <c r="BK40" i="1"/>
  <c r="BQ40" i="1"/>
  <c r="BW40" i="1"/>
  <c r="AQ41" i="1"/>
  <c r="AW41" i="1"/>
  <c r="BC41" i="1"/>
  <c r="BI41" i="1"/>
  <c r="BO41" i="1"/>
  <c r="BU41" i="1"/>
  <c r="BF39" i="1"/>
  <c r="BL39" i="1"/>
  <c r="AR40" i="1"/>
  <c r="BP40" i="1"/>
  <c r="AP41" i="1"/>
  <c r="BH41" i="1"/>
  <c r="BT41" i="1"/>
  <c r="AU8" i="1"/>
  <c r="BA8" i="1"/>
  <c r="BG8" i="1"/>
  <c r="BM8" i="1"/>
  <c r="AN16" i="1"/>
  <c r="BC16" i="1"/>
  <c r="AP26" i="1"/>
  <c r="AV26" i="1"/>
  <c r="BB26" i="1"/>
  <c r="BH26" i="1"/>
  <c r="BN26" i="1"/>
  <c r="BT26" i="1"/>
  <c r="AP27" i="1"/>
  <c r="AV27" i="1"/>
  <c r="BB27" i="1"/>
  <c r="BH27" i="1"/>
  <c r="BN27" i="1"/>
  <c r="BT27" i="1"/>
  <c r="AJ28" i="1"/>
  <c r="AP28" i="1"/>
  <c r="AV28" i="1"/>
  <c r="BB28" i="1"/>
  <c r="BH28" i="1"/>
  <c r="BN28" i="1"/>
  <c r="BT28" i="1"/>
  <c r="AU29" i="1"/>
  <c r="BE29" i="1"/>
  <c r="AJ31" i="1"/>
  <c r="AJ34" i="1"/>
  <c r="BW34" i="1"/>
  <c r="AJ35" i="1"/>
  <c r="AP39" i="1"/>
  <c r="AV39" i="1"/>
  <c r="BB39" i="1"/>
  <c r="BH39" i="1"/>
  <c r="BN39" i="1"/>
  <c r="BT39" i="1"/>
  <c r="AJ40" i="1"/>
  <c r="AT40" i="1"/>
  <c r="AZ40" i="1"/>
  <c r="BF40" i="1"/>
  <c r="BL40" i="1"/>
  <c r="BR40" i="1"/>
  <c r="BX40" i="1"/>
  <c r="AR41" i="1"/>
  <c r="AX41" i="1"/>
  <c r="BD41" i="1"/>
  <c r="BJ41" i="1"/>
  <c r="BP41" i="1"/>
  <c r="BV41" i="1"/>
  <c r="AZ26" i="1"/>
  <c r="BL26" i="1"/>
  <c r="BR26" i="1"/>
  <c r="AT27" i="1"/>
  <c r="AZ27" i="1"/>
  <c r="BF27" i="1"/>
  <c r="BR27" i="1"/>
  <c r="AN28" i="1"/>
  <c r="AZ28" i="1"/>
  <c r="BF28" i="1"/>
  <c r="BR28" i="1"/>
  <c r="AZ39" i="1"/>
  <c r="BJ40" i="1"/>
  <c r="BV40" i="1"/>
  <c r="AV41" i="1"/>
  <c r="BN41" i="1"/>
  <c r="AV8" i="1"/>
  <c r="BB8" i="1"/>
  <c r="BH8" i="1"/>
  <c r="BC12" i="1"/>
  <c r="AK26" i="1"/>
  <c r="AQ26" i="1"/>
  <c r="AW26" i="1"/>
  <c r="BC26" i="1"/>
  <c r="BI26" i="1"/>
  <c r="BO26" i="1"/>
  <c r="BU26" i="1"/>
  <c r="AK27" i="1"/>
  <c r="AQ27" i="1"/>
  <c r="AW27" i="1"/>
  <c r="BC27" i="1"/>
  <c r="BI27" i="1"/>
  <c r="BO27" i="1"/>
  <c r="BU27" i="1"/>
  <c r="AK28" i="1"/>
  <c r="AQ28" i="1"/>
  <c r="AW28" i="1"/>
  <c r="BC28" i="1"/>
  <c r="BI28" i="1"/>
  <c r="BO28" i="1"/>
  <c r="BU28" i="1"/>
  <c r="AV29" i="1"/>
  <c r="BX34" i="1"/>
  <c r="BW35" i="1"/>
  <c r="BW38" i="1"/>
  <c r="AQ39" i="1"/>
  <c r="AW39" i="1"/>
  <c r="BC39" i="1"/>
  <c r="BI39" i="1"/>
  <c r="BO39" i="1"/>
  <c r="BU39" i="1"/>
  <c r="AO40" i="1"/>
  <c r="AU40" i="1"/>
  <c r="BA40" i="1"/>
  <c r="BG40" i="1"/>
  <c r="BM40" i="1"/>
  <c r="BS40" i="1"/>
  <c r="AI41" i="1"/>
  <c r="AS41" i="1"/>
  <c r="AY41" i="1"/>
  <c r="BE41" i="1"/>
  <c r="BK41" i="1"/>
  <c r="BQ41" i="1"/>
  <c r="BW41" i="1"/>
  <c r="AN26" i="1"/>
  <c r="BL27" i="1"/>
  <c r="AT28" i="1"/>
  <c r="BL28" i="1"/>
  <c r="AT39" i="1"/>
  <c r="AX40" i="1"/>
  <c r="AL26" i="1"/>
  <c r="AR26" i="1"/>
  <c r="AX26" i="1"/>
  <c r="BD26" i="1"/>
  <c r="BJ26" i="1"/>
  <c r="BP26" i="1"/>
  <c r="BV26" i="1"/>
  <c r="AL27" i="1"/>
  <c r="AR27" i="1"/>
  <c r="AX27" i="1"/>
  <c r="BD27" i="1"/>
  <c r="BJ27" i="1"/>
  <c r="BP27" i="1"/>
  <c r="BV27" i="1"/>
  <c r="AL28" i="1"/>
  <c r="AR28" i="1"/>
  <c r="AX28" i="1"/>
  <c r="BD28" i="1"/>
  <c r="BJ28" i="1"/>
  <c r="BP28" i="1"/>
  <c r="BV28" i="1"/>
  <c r="AW29" i="1"/>
  <c r="BW29" i="1"/>
  <c r="BW32" i="1"/>
  <c r="BX35" i="1"/>
  <c r="BW36" i="1"/>
  <c r="AI38" i="1"/>
  <c r="BX38" i="1"/>
  <c r="AR39" i="1"/>
  <c r="AX39" i="1"/>
  <c r="BD39" i="1"/>
  <c r="BJ39" i="1"/>
  <c r="BP39" i="1"/>
  <c r="BV39" i="1"/>
  <c r="AP40" i="1"/>
  <c r="AV40" i="1"/>
  <c r="BB40" i="1"/>
  <c r="BH40" i="1"/>
  <c r="BN40" i="1"/>
  <c r="BT40" i="1"/>
  <c r="AJ41" i="1"/>
  <c r="AT41" i="1"/>
  <c r="AZ41" i="1"/>
  <c r="BF41" i="1"/>
  <c r="BL41" i="1"/>
  <c r="BB44" i="1" l="1"/>
</calcChain>
</file>

<file path=xl/sharedStrings.xml><?xml version="1.0" encoding="utf-8"?>
<sst xmlns="http://schemas.openxmlformats.org/spreadsheetml/2006/main" count="78" uniqueCount="58">
  <si>
    <t>せんめん台の数は→</t>
  </si>
  <si>
    <t>太陽光パネルは→</t>
  </si>
  <si>
    <t>トイレの数は→</t>
  </si>
  <si>
    <t>ライトの数は→</t>
  </si>
  <si>
    <t>エレベーターは→</t>
  </si>
  <si>
    <t>キッチンの数は→</t>
  </si>
  <si>
    <t>かいだんの数は→</t>
  </si>
  <si>
    <t>円です！</t>
  </si>
  <si>
    <t>ベランダは→</t>
  </si>
  <si>
    <t>どこに建てる→</t>
  </si>
  <si>
    <t>自分の部屋は→</t>
  </si>
  <si>
    <t>やねは→</t>
  </si>
  <si>
    <t>はしらは→</t>
  </si>
  <si>
    <t>税額相当額データ</t>
  </si>
  <si>
    <t>床</t>
  </si>
  <si>
    <t>せんめん</t>
  </si>
  <si>
    <t>ふつう</t>
  </si>
  <si>
    <t>1個</t>
  </si>
  <si>
    <t>太陽光</t>
  </si>
  <si>
    <t>厚い</t>
  </si>
  <si>
    <t>2個</t>
  </si>
  <si>
    <t>つける</t>
  </si>
  <si>
    <t>すごく厚い</t>
  </si>
  <si>
    <t>5個</t>
  </si>
  <si>
    <t>つけない</t>
  </si>
  <si>
    <t>トイレ</t>
  </si>
  <si>
    <t>しょうめい</t>
  </si>
  <si>
    <t>かべ</t>
  </si>
  <si>
    <t>3個</t>
  </si>
  <si>
    <t>6個</t>
  </si>
  <si>
    <t>10個</t>
  </si>
  <si>
    <t>エレベーター</t>
  </si>
  <si>
    <t>キッチン</t>
  </si>
  <si>
    <t>お風呂</t>
  </si>
  <si>
    <t>大きい</t>
  </si>
  <si>
    <t>すごく大きい</t>
  </si>
  <si>
    <t>かいだん</t>
  </si>
  <si>
    <t>ベランダ</t>
  </si>
  <si>
    <t>じぶんのへや</t>
  </si>
  <si>
    <t>場所</t>
  </si>
  <si>
    <t>やね</t>
  </si>
  <si>
    <t>はしら</t>
  </si>
  <si>
    <t>山に近いところ</t>
  </si>
  <si>
    <t>きんぞく</t>
  </si>
  <si>
    <t>木</t>
  </si>
  <si>
    <t>家が多いところ</t>
  </si>
  <si>
    <t>かわら</t>
  </si>
  <si>
    <t>鉄</t>
  </si>
  <si>
    <t>商店街</t>
  </si>
  <si>
    <t>コンクリート</t>
  </si>
  <si>
    <t>ゆかの厚さは→</t>
    <phoneticPr fontId="11"/>
  </si>
  <si>
    <t>かべの厚さ→</t>
    <phoneticPr fontId="11"/>
  </si>
  <si>
    <t>この家の税金（ぜいきん）は・・・</t>
    <phoneticPr fontId="11"/>
  </si>
  <si>
    <t>１年間の固定資産税（こていしさんぜい）のめやす</t>
    <phoneticPr fontId="11"/>
  </si>
  <si>
    <t>※このページは、「エクセル」というアプリが入っているパソコンでないと、うまく表示（ひょうじ）されません。</t>
    <rPh sb="21" eb="22">
      <t>ハイ</t>
    </rPh>
    <rPh sb="38" eb="40">
      <t>ヒョウジ</t>
    </rPh>
    <phoneticPr fontId="11"/>
  </si>
  <si>
    <t>じぶんの家をつくってみよう！</t>
    <rPh sb="4" eb="5">
      <t>イエ</t>
    </rPh>
    <phoneticPr fontId="11"/>
  </si>
  <si>
    <t>おふろの大きさは→</t>
    <phoneticPr fontId="11"/>
  </si>
  <si>
    <t>自分の家をつくって、税金（ぜいきん）を計算してみよう！
下のボタンを選んでいくと、金額（きんがく）が出るよ！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</si>
</sst>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,###"/>
    <numFmt numFmtId="177" formatCode="_ * #,##0_ ;_ * \-#,##0_ ;_ * &quot;-&quot;??_ ;_ @_ "/>
  </numFmts>
  <fonts count="17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  <scheme val="minor"/>
    </font>
    <font>
      <sz val="11"/>
      <color theme="0"/>
      <name val="ＭＳ Ｐゴシック"/>
      <charset val="134"/>
      <scheme val="minor"/>
    </font>
    <font>
      <sz val="6"/>
      <color theme="1"/>
      <name val="ＭＳ Ｐゴシック"/>
      <charset val="134"/>
      <scheme val="minor"/>
    </font>
    <font>
      <sz val="11"/>
      <color theme="0"/>
      <name val="ＭＳ Ｐゴシック"/>
      <charset val="128"/>
      <scheme val="minor"/>
    </font>
    <font>
      <sz val="6"/>
      <color theme="0"/>
      <name val="ＭＳ Ｐゴシック"/>
      <charset val="128"/>
      <scheme val="minor"/>
    </font>
    <font>
      <b/>
      <sz val="6"/>
      <color theme="0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36"/>
      <color rgb="FFFF0000"/>
      <name val="ＭＳ Ｐゴシック"/>
      <charset val="128"/>
      <scheme val="minor"/>
    </font>
    <font>
      <b/>
      <sz val="6"/>
      <color theme="1"/>
      <name val="ＭＳ Ｐゴシック"/>
      <charset val="128"/>
      <scheme val="minor"/>
    </font>
    <font>
      <sz val="11"/>
      <color theme="1"/>
      <name val="ＭＳ Ｐゴシック"/>
      <charset val="134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/>
      <top/>
      <bottom/>
      <diagonal style="thick">
        <color auto="1"/>
      </diagonal>
    </border>
    <border>
      <left/>
      <right/>
      <top/>
      <bottom style="thick">
        <color auto="1"/>
      </bottom>
      <diagonal/>
    </border>
    <border diagonalDown="1">
      <left/>
      <right/>
      <top/>
      <bottom/>
      <diagonal style="thick">
        <color auto="1"/>
      </diagonal>
    </border>
  </borders>
  <cellStyleXfs count="2">
    <xf numFmtId="0" fontId="0" fillId="0" borderId="0"/>
    <xf numFmtId="177" fontId="10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2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 applyAlignment="1"/>
    <xf numFmtId="0" fontId="1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0" fillId="0" borderId="11" xfId="0" applyBorder="1"/>
    <xf numFmtId="0" fontId="3" fillId="0" borderId="5" xfId="0" applyFont="1" applyBorder="1"/>
    <xf numFmtId="0" fontId="0" fillId="0" borderId="5" xfId="0" applyFont="1" applyFill="1" applyBorder="1" applyAlignment="1"/>
    <xf numFmtId="0" fontId="3" fillId="0" borderId="0" xfId="0" applyFont="1" applyBorder="1"/>
    <xf numFmtId="0" fontId="0" fillId="0" borderId="0" xfId="0" applyBorder="1"/>
    <xf numFmtId="0" fontId="0" fillId="0" borderId="0" xfId="0" applyFont="1" applyFill="1" applyBorder="1" applyAlignment="1"/>
    <xf numFmtId="0" fontId="3" fillId="0" borderId="3" xfId="0" applyFont="1" applyBorder="1"/>
    <xf numFmtId="0" fontId="5" fillId="0" borderId="0" xfId="0" applyFont="1" applyBorder="1"/>
    <xf numFmtId="0" fontId="3" fillId="0" borderId="0" xfId="0" applyFont="1" applyAlignment="1"/>
    <xf numFmtId="0" fontId="0" fillId="0" borderId="5" xfId="0" applyBorder="1"/>
    <xf numFmtId="0" fontId="0" fillId="3" borderId="5" xfId="0" applyFill="1" applyBorder="1"/>
    <xf numFmtId="0" fontId="0" fillId="0" borderId="6" xfId="0" applyFill="1" applyBorder="1"/>
    <xf numFmtId="0" fontId="0" fillId="3" borderId="0" xfId="0" applyFill="1" applyBorder="1"/>
    <xf numFmtId="0" fontId="0" fillId="4" borderId="1" xfId="0" applyFill="1" applyBorder="1"/>
    <xf numFmtId="0" fontId="0" fillId="3" borderId="3" xfId="0" applyFill="1" applyBorder="1"/>
    <xf numFmtId="0" fontId="3" fillId="0" borderId="6" xfId="0" applyFont="1" applyBorder="1"/>
    <xf numFmtId="0" fontId="0" fillId="3" borderId="8" xfId="0" applyFill="1" applyBorder="1"/>
    <xf numFmtId="0" fontId="3" fillId="0" borderId="7" xfId="0" applyFont="1" applyBorder="1"/>
    <xf numFmtId="0" fontId="6" fillId="0" borderId="0" xfId="0" applyFont="1" applyFill="1" applyBorder="1" applyAlignment="1"/>
    <xf numFmtId="0" fontId="3" fillId="0" borderId="12" xfId="0" applyFont="1" applyFill="1" applyBorder="1" applyAlignment="1"/>
    <xf numFmtId="0" fontId="4" fillId="0" borderId="0" xfId="0" applyFont="1" applyBorder="1"/>
    <xf numFmtId="0" fontId="0" fillId="0" borderId="0" xfId="0" applyBorder="1" applyAlignment="1"/>
    <xf numFmtId="0" fontId="3" fillId="0" borderId="8" xfId="0" applyFont="1" applyBorder="1"/>
    <xf numFmtId="0" fontId="7" fillId="0" borderId="0" xfId="0" applyFont="1"/>
    <xf numFmtId="0" fontId="0" fillId="0" borderId="8" xfId="0" applyBorder="1"/>
    <xf numFmtId="0" fontId="0" fillId="0" borderId="13" xfId="0" applyBorder="1"/>
    <xf numFmtId="0" fontId="4" fillId="0" borderId="5" xfId="0" applyFont="1" applyBorder="1"/>
    <xf numFmtId="0" fontId="5" fillId="0" borderId="0" xfId="0" applyFont="1"/>
    <xf numFmtId="0" fontId="9" fillId="0" borderId="0" xfId="0" applyFont="1" applyFill="1" applyBorder="1" applyAlignment="1"/>
    <xf numFmtId="0" fontId="4" fillId="0" borderId="0" xfId="0" applyFont="1" applyFill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right" vertical="center" shrinkToFit="1"/>
    </xf>
    <xf numFmtId="0" fontId="14" fillId="0" borderId="3" xfId="0" applyFont="1" applyBorder="1" applyAlignment="1">
      <alignment horizontal="right" vertical="center" shrinkToFit="1"/>
    </xf>
    <xf numFmtId="0" fontId="16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176" fontId="8" fillId="0" borderId="0" xfId="1" applyNumberFormat="1" applyFont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vertical="center" wrapText="1"/>
    </xf>
  </cellXfs>
  <cellStyles count="2">
    <cellStyle name="桁区切り [0.00]" xfId="1" builtinId="3"/>
    <cellStyle name="標準" xfId="0" builtinId="0"/>
  </cellStyles>
  <dxfs count="346">
    <dxf>
      <font>
        <color rgb="FF00B050"/>
      </font>
      <fill>
        <patternFill patternType="solid">
          <bgColor rgb="FF00B050"/>
        </patternFill>
      </fill>
    </dxf>
    <dxf>
      <font>
        <color theme="0" tint="-0.499984740745262"/>
      </font>
      <fill>
        <patternFill patternType="solid">
          <bgColor theme="0" tint="-0.499984740745262"/>
        </patternFill>
      </fill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rgb="FF00B050"/>
      </font>
      <fill>
        <patternFill patternType="solid">
          <bgColor rgb="FF00B050"/>
        </patternFill>
      </fill>
    </dxf>
    <dxf>
      <font>
        <color theme="0" tint="-0.499984740745262"/>
      </font>
      <fill>
        <patternFill patternType="solid">
          <bgColor theme="0" tint="-0.499984740745262"/>
        </patternFill>
      </fill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 tint="-4.9989318521683403E-2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 tint="-4.9989318521683403E-2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 tint="-4.9989318521683403E-2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rgb="FFFFC000"/>
      </font>
      <fill>
        <patternFill patternType="solid">
          <bgColor rgb="FFFFC000"/>
        </patternFill>
      </fill>
    </dxf>
    <dxf>
      <font>
        <color theme="0" tint="-0.34998626667073579"/>
      </font>
      <fill>
        <patternFill patternType="solid">
          <bgColor theme="0" tint="-0.34998626667073579"/>
        </patternFill>
      </fill>
    </dxf>
    <dxf>
      <font>
        <color theme="1" tint="0.14999847407452621"/>
      </font>
      <fill>
        <patternFill patternType="solid">
          <bgColor theme="1" tint="0.14999847407452621"/>
        </patternFill>
      </fill>
    </dxf>
    <dxf>
      <font>
        <color rgb="FFFFC000"/>
      </font>
      <fill>
        <patternFill patternType="solid">
          <bgColor rgb="FFFFC000"/>
        </patternFill>
      </fill>
    </dxf>
    <dxf>
      <font>
        <color theme="0" tint="-0.34998626667073579"/>
      </font>
      <fill>
        <patternFill patternType="solid">
          <bgColor theme="0" tint="-0.34998626667073579"/>
        </patternFill>
      </fill>
    </dxf>
    <dxf>
      <font>
        <color theme="1" tint="0.14999847407452621"/>
      </font>
      <fill>
        <patternFill patternType="solid">
          <bgColor theme="1" tint="0.14999847407452621"/>
        </patternFill>
      </fill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rgb="FFFFC000"/>
      </font>
      <fill>
        <patternFill patternType="solid">
          <bgColor rgb="FFFFC000"/>
        </patternFill>
      </fill>
    </dxf>
    <dxf>
      <font>
        <color theme="0" tint="-0.34998626667073579"/>
      </font>
      <fill>
        <patternFill patternType="solid">
          <bgColor theme="0" tint="-0.34998626667073579"/>
        </patternFill>
      </fill>
    </dxf>
    <dxf>
      <font>
        <color theme="1" tint="0.14999847407452621"/>
      </font>
      <fill>
        <patternFill patternType="solid">
          <bgColor theme="1" tint="0.14999847407452621"/>
        </patternFill>
      </fill>
    </dxf>
    <dxf>
      <font>
        <color rgb="FFFFC000"/>
      </font>
      <fill>
        <patternFill patternType="solid">
          <bgColor rgb="FFFFC000"/>
        </patternFill>
      </fill>
    </dxf>
    <dxf>
      <font>
        <color theme="0" tint="-0.34998626667073579"/>
      </font>
      <fill>
        <patternFill patternType="solid">
          <bgColor theme="0" tint="-0.34998626667073579"/>
        </patternFill>
      </fill>
    </dxf>
    <dxf>
      <font>
        <color theme="1" tint="0.14999847407452621"/>
      </font>
      <fill>
        <patternFill patternType="solid">
          <bgColor theme="1" tint="0.14999847407452621"/>
        </patternFill>
      </fill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 tint="-4.9989318521683403E-2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 tint="-4.9989318521683403E-2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 tint="-4.9989318521683403E-2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C000"/>
      </font>
      <fill>
        <patternFill patternType="solid">
          <bgColor rgb="FFFFC000"/>
        </patternFill>
      </fill>
    </dxf>
    <dxf>
      <font>
        <color theme="0" tint="-0.34998626667073579"/>
      </font>
      <fill>
        <patternFill patternType="solid">
          <bgColor theme="0" tint="-0.34998626667073579"/>
        </patternFill>
      </fill>
    </dxf>
    <dxf>
      <font>
        <color theme="1" tint="0.14999847407452621"/>
      </font>
      <fill>
        <patternFill patternType="solid">
          <bgColor theme="1" tint="0.14999847407452621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 tint="-4.9989318521683403E-2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bgColor theme="0"/>
        </patternFill>
      </fill>
    </dxf>
    <dxf>
      <font>
        <color theme="9" tint="-0.499984740745262"/>
      </font>
      <fill>
        <patternFill patternType="solid">
          <bgColor theme="9" tint="-0.499984740745262"/>
        </patternFill>
      </fill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rgb="FFFFFF00"/>
      </font>
      <fill>
        <patternFill patternType="solid">
          <bgColor rgb="FFFFFF00"/>
        </patternFill>
      </fill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  <dxf>
      <font>
        <color theme="0"/>
      </font>
    </dxf>
    <dxf>
      <font>
        <color theme="9" tint="-0.249977111117893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theme="0" tint="-4.9989318521683403E-2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rgb="FFFFFF00"/>
      </font>
      <fill>
        <patternFill patternType="solid">
          <bgColor rgb="FFFFFF00"/>
        </patternFill>
      </fill>
    </dxf>
    <dxf>
      <font>
        <color theme="6" tint="0.39985351115451523"/>
      </font>
      <fill>
        <patternFill patternType="solid">
          <bgColor theme="6" tint="0.39985351115451523"/>
        </patternFill>
      </fill>
    </dxf>
    <dxf>
      <font>
        <color theme="0"/>
      </font>
    </dxf>
    <dxf>
      <font>
        <color theme="9" tint="-0.24994659260841701"/>
      </font>
      <fill>
        <patternFill patternType="solid">
          <bgColor theme="9" tint="-0.24994659260841701"/>
        </patternFill>
      </fill>
    </dxf>
    <dxf>
      <font>
        <color theme="0"/>
      </font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1" tint="4.9989318521683403E-2"/>
      </font>
      <fill>
        <patternFill patternType="solid">
          <bgColor theme="1" tint="4.9989318521683403E-2"/>
        </patternFill>
      </fill>
    </dxf>
    <dxf>
      <font>
        <color theme="0" tint="-4.9989318521683403E-2"/>
      </font>
    </dxf>
  </dxfs>
  <tableStyles count="0" defaultTableStyle="TableStyleMedium2" defaultPivotStyle="PivotStyleMedium9"/>
  <colors>
    <mruColors>
      <color rgb="FF58290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9.jpeg"/><Relationship Id="rId13" Type="http://schemas.openxmlformats.org/officeDocument/2006/relationships/image" Target="../media/image54.jpeg"/><Relationship Id="rId18" Type="http://schemas.openxmlformats.org/officeDocument/2006/relationships/image" Target="../media/image59.jpeg"/><Relationship Id="rId3" Type="http://schemas.openxmlformats.org/officeDocument/2006/relationships/image" Target="../media/image44.jpeg"/><Relationship Id="rId7" Type="http://schemas.openxmlformats.org/officeDocument/2006/relationships/image" Target="../media/image48.jpeg"/><Relationship Id="rId12" Type="http://schemas.openxmlformats.org/officeDocument/2006/relationships/image" Target="../media/image53.jpeg"/><Relationship Id="rId17" Type="http://schemas.openxmlformats.org/officeDocument/2006/relationships/image" Target="../media/image58.jpeg"/><Relationship Id="rId2" Type="http://schemas.openxmlformats.org/officeDocument/2006/relationships/image" Target="../media/image43.png"/><Relationship Id="rId16" Type="http://schemas.openxmlformats.org/officeDocument/2006/relationships/image" Target="../media/image57.jpeg"/><Relationship Id="rId1" Type="http://schemas.openxmlformats.org/officeDocument/2006/relationships/image" Target="../media/image42.jpeg"/><Relationship Id="rId6" Type="http://schemas.openxmlformats.org/officeDocument/2006/relationships/image" Target="../media/image47.jpeg"/><Relationship Id="rId11" Type="http://schemas.openxmlformats.org/officeDocument/2006/relationships/image" Target="../media/image52.jpeg"/><Relationship Id="rId5" Type="http://schemas.openxmlformats.org/officeDocument/2006/relationships/image" Target="../media/image46.jpeg"/><Relationship Id="rId15" Type="http://schemas.openxmlformats.org/officeDocument/2006/relationships/image" Target="../media/image56.jpeg"/><Relationship Id="rId10" Type="http://schemas.openxmlformats.org/officeDocument/2006/relationships/image" Target="../media/image51.jpeg"/><Relationship Id="rId19" Type="http://schemas.openxmlformats.org/officeDocument/2006/relationships/image" Target="../media/image60.jpeg"/><Relationship Id="rId4" Type="http://schemas.openxmlformats.org/officeDocument/2006/relationships/image" Target="../media/image45.jpeg"/><Relationship Id="rId9" Type="http://schemas.openxmlformats.org/officeDocument/2006/relationships/image" Target="../media/image50.jpeg"/><Relationship Id="rId14" Type="http://schemas.openxmlformats.org/officeDocument/2006/relationships/image" Target="../media/image55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9.emf"/><Relationship Id="rId13" Type="http://schemas.openxmlformats.org/officeDocument/2006/relationships/image" Target="../media/image34.emf"/><Relationship Id="rId18" Type="http://schemas.openxmlformats.org/officeDocument/2006/relationships/image" Target="../media/image39.emf"/><Relationship Id="rId3" Type="http://schemas.openxmlformats.org/officeDocument/2006/relationships/image" Target="../media/image24.emf"/><Relationship Id="rId7" Type="http://schemas.openxmlformats.org/officeDocument/2006/relationships/image" Target="../media/image28.emf"/><Relationship Id="rId12" Type="http://schemas.openxmlformats.org/officeDocument/2006/relationships/image" Target="../media/image33.emf"/><Relationship Id="rId17" Type="http://schemas.openxmlformats.org/officeDocument/2006/relationships/image" Target="../media/image38.emf"/><Relationship Id="rId2" Type="http://schemas.openxmlformats.org/officeDocument/2006/relationships/image" Target="../media/image23.emf"/><Relationship Id="rId16" Type="http://schemas.openxmlformats.org/officeDocument/2006/relationships/image" Target="../media/image37.emf"/><Relationship Id="rId20" Type="http://schemas.openxmlformats.org/officeDocument/2006/relationships/image" Target="../media/image41.emf"/><Relationship Id="rId1" Type="http://schemas.openxmlformats.org/officeDocument/2006/relationships/image" Target="../media/image22.emf"/><Relationship Id="rId6" Type="http://schemas.openxmlformats.org/officeDocument/2006/relationships/image" Target="../media/image27.emf"/><Relationship Id="rId11" Type="http://schemas.openxmlformats.org/officeDocument/2006/relationships/image" Target="../media/image32.emf"/><Relationship Id="rId5" Type="http://schemas.openxmlformats.org/officeDocument/2006/relationships/image" Target="../media/image26.emf"/><Relationship Id="rId15" Type="http://schemas.openxmlformats.org/officeDocument/2006/relationships/image" Target="../media/image36.emf"/><Relationship Id="rId10" Type="http://schemas.openxmlformats.org/officeDocument/2006/relationships/image" Target="../media/image31.emf"/><Relationship Id="rId19" Type="http://schemas.openxmlformats.org/officeDocument/2006/relationships/image" Target="../media/image40.emf"/><Relationship Id="rId4" Type="http://schemas.openxmlformats.org/officeDocument/2006/relationships/image" Target="../media/image25.emf"/><Relationship Id="rId9" Type="http://schemas.openxmlformats.org/officeDocument/2006/relationships/image" Target="../media/image30.emf"/><Relationship Id="rId14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132715</xdr:colOff>
          <xdr:row>20</xdr:row>
          <xdr:rowOff>63500</xdr:rowOff>
        </xdr:from>
        <xdr:to>
          <xdr:col>49</xdr:col>
          <xdr:colOff>36830</xdr:colOff>
          <xdr:row>25</xdr:row>
          <xdr:rowOff>5080</xdr:rowOff>
        </xdr:to>
        <xdr:pic>
          <xdr:nvPicPr>
            <xdr:cNvPr id="2" name="図 1"/>
            <xdr:cNvPicPr>
              <a:picLocks noChangeAspect="1"/>
              <a:extLst>
                <a:ext uri="{84589F7E-364E-4C9E-8A38-B11213B215E9}">
                  <a14:cameraTool cellRange="トイレ１" spid="_x0000_s4984"/>
                </a:ext>
              </a:extLst>
            </xdr:cNvPicPr>
          </xdr:nvPicPr>
          <xdr:blipFill>
            <a:blip xmlns:r="http://schemas.openxmlformats.org/officeDocument/2006/relationships" r:embed="rId1">
              <a:lum bright="25000"/>
            </a:blip>
            <a:stretch>
              <a:fillRect/>
            </a:stretch>
          </xdr:blipFill>
          <xdr:spPr>
            <a:xfrm>
              <a:off x="6047740" y="2139950"/>
              <a:ext cx="304165" cy="41783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46</xdr:col>
          <xdr:colOff>130810</xdr:colOff>
          <xdr:row>34</xdr:row>
          <xdr:rowOff>635</xdr:rowOff>
        </xdr:from>
        <xdr:ext cx="329565" cy="424180"/>
        <xdr:pic>
          <xdr:nvPicPr>
            <xdr:cNvPr id="5" name="図 4"/>
            <xdr:cNvPicPr>
              <a:picLocks noChangeAspect="1"/>
              <a:extLst>
                <a:ext uri="{84589F7E-364E-4C9E-8A38-B11213B215E9}">
                  <a14:cameraTool cellRange="トイレ２" spid="_x0000_s4985"/>
                </a:ext>
              </a:extLst>
            </xdr:cNvPicPr>
          </xdr:nvPicPr>
          <xdr:blipFill>
            <a:blip xmlns:r="http://schemas.openxmlformats.org/officeDocument/2006/relationships" r:embed="rId2">
              <a:lum bright="25000"/>
            </a:blip>
            <a:stretch>
              <a:fillRect/>
            </a:stretch>
          </xdr:blipFill>
          <xdr:spPr>
            <a:xfrm>
              <a:off x="6045835" y="3267710"/>
              <a:ext cx="329565" cy="424180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63</xdr:col>
          <xdr:colOff>16510</xdr:colOff>
          <xdr:row>20</xdr:row>
          <xdr:rowOff>97155</xdr:rowOff>
        </xdr:from>
        <xdr:ext cx="309245" cy="386080"/>
        <xdr:pic>
          <xdr:nvPicPr>
            <xdr:cNvPr id="4" name="図 3"/>
            <xdr:cNvPicPr>
              <a:picLocks noChangeAspect="1"/>
              <a:extLst>
                <a:ext uri="{84589F7E-364E-4C9E-8A38-B11213B215E9}">
                  <a14:cameraTool cellRange="トイレ２" spid="_x0000_s4986"/>
                </a:ext>
              </a:extLst>
            </xdr:cNvPicPr>
          </xdr:nvPicPr>
          <xdr:blipFill>
            <a:blip xmlns:r="http://schemas.openxmlformats.org/officeDocument/2006/relationships" r:embed="rId1">
              <a:lum bright="25000"/>
            </a:blip>
            <a:stretch>
              <a:fillRect/>
            </a:stretch>
          </xdr:blipFill>
          <xdr:spPr>
            <a:xfrm>
              <a:off x="8198485" y="2173605"/>
              <a:ext cx="309245" cy="386080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26670</xdr:colOff>
          <xdr:row>19</xdr:row>
          <xdr:rowOff>34925</xdr:rowOff>
        </xdr:from>
        <xdr:to>
          <xdr:col>73</xdr:col>
          <xdr:colOff>121285</xdr:colOff>
          <xdr:row>25</xdr:row>
          <xdr:rowOff>10160</xdr:rowOff>
        </xdr:to>
        <xdr:pic>
          <xdr:nvPicPr>
            <xdr:cNvPr id="7" name="図 6"/>
            <xdr:cNvPicPr>
              <a:picLocks noChangeAspect="1"/>
              <a:extLst>
                <a:ext uri="{84589F7E-364E-4C9E-8A38-B11213B215E9}">
                  <a14:cameraTool cellRange="風呂" spid="_x0000_s4987"/>
                </a:ext>
              </a:extLst>
            </xdr:cNvPicPr>
          </xdr:nvPicPr>
          <xdr:blipFill>
            <a:blip xmlns:r="http://schemas.openxmlformats.org/officeDocument/2006/relationships" r:embed="rId3">
              <a:lum bright="27000"/>
            </a:blip>
            <a:stretch>
              <a:fillRect/>
            </a:stretch>
          </xdr:blipFill>
          <xdr:spPr>
            <a:xfrm>
              <a:off x="8875395" y="2006600"/>
              <a:ext cx="761365" cy="55626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64384</xdr:colOff>
          <xdr:row>28</xdr:row>
          <xdr:rowOff>5130</xdr:rowOff>
        </xdr:from>
        <xdr:to>
          <xdr:col>73</xdr:col>
          <xdr:colOff>109906</xdr:colOff>
          <xdr:row>38</xdr:row>
          <xdr:rowOff>9526</xdr:rowOff>
        </xdr:to>
        <xdr:pic>
          <xdr:nvPicPr>
            <xdr:cNvPr id="8" name="図 7"/>
            <xdr:cNvPicPr>
              <a:picLocks noChangeAspect="1"/>
              <a:extLst>
                <a:ext uri="{84589F7E-364E-4C9E-8A38-B11213B215E9}">
                  <a14:cameraTool cellRange="エレベータ" spid="_x0000_s4988"/>
                </a:ext>
              </a:extLst>
            </xdr:cNvPicPr>
          </xdr:nvPicPr>
          <xdr:blipFill>
            <a:blip xmlns:r="http://schemas.openxmlformats.org/officeDocument/2006/relationships" r:embed="rId4">
              <a:lum bright="20000"/>
            </a:blip>
            <a:stretch>
              <a:fillRect/>
            </a:stretch>
          </xdr:blipFill>
          <xdr:spPr>
            <a:xfrm>
              <a:off x="9046459" y="2643555"/>
              <a:ext cx="578922" cy="1052146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58</xdr:col>
          <xdr:colOff>55490</xdr:colOff>
          <xdr:row>10</xdr:row>
          <xdr:rowOff>90756</xdr:rowOff>
        </xdr:from>
        <xdr:ext cx="867245" cy="446941"/>
        <xdr:pic>
          <xdr:nvPicPr>
            <xdr:cNvPr id="10" name="図 9"/>
            <xdr:cNvPicPr>
              <a:picLocks noChangeAspect="1"/>
              <a:extLst>
                <a:ext uri="{84589F7E-364E-4C9E-8A38-B11213B215E9}">
                  <a14:cameraTool cellRange="キッチンパターン３" spid="_x0000_s4989"/>
                </a:ext>
              </a:extLst>
            </xdr:cNvPicPr>
          </xdr:nvPicPr>
          <xdr:blipFill>
            <a:blip xmlns:r="http://schemas.openxmlformats.org/officeDocument/2006/relationships" r:embed="rId5">
              <a:lum bright="20000"/>
            </a:blip>
            <a:stretch>
              <a:fillRect/>
            </a:stretch>
          </xdr:blipFill>
          <xdr:spPr>
            <a:xfrm>
              <a:off x="7570715" y="1119456"/>
              <a:ext cx="867245" cy="446941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55</xdr:col>
          <xdr:colOff>9525</xdr:colOff>
          <xdr:row>33</xdr:row>
          <xdr:rowOff>80115</xdr:rowOff>
        </xdr:from>
        <xdr:ext cx="825104" cy="450904"/>
        <xdr:pic>
          <xdr:nvPicPr>
            <xdr:cNvPr id="12" name="図 11"/>
            <xdr:cNvPicPr>
              <a:picLocks noChangeAspect="1"/>
              <a:extLst>
                <a:ext uri="{84589F7E-364E-4C9E-8A38-B11213B215E9}">
                  <a14:cameraTool cellRange="キッチン" spid="_x0000_s4990"/>
                </a:ext>
              </a:extLst>
            </xdr:cNvPicPr>
          </xdr:nvPicPr>
          <xdr:blipFill>
            <a:blip xmlns:r="http://schemas.openxmlformats.org/officeDocument/2006/relationships" r:embed="rId5">
              <a:lum bright="20000"/>
            </a:blip>
            <a:stretch>
              <a:fillRect/>
            </a:stretch>
          </xdr:blipFill>
          <xdr:spPr>
            <a:xfrm>
              <a:off x="7124700" y="3242415"/>
              <a:ext cx="825104" cy="450904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128905</xdr:colOff>
          <xdr:row>33</xdr:row>
          <xdr:rowOff>3810</xdr:rowOff>
        </xdr:from>
        <xdr:to>
          <xdr:col>47</xdr:col>
          <xdr:colOff>7461</xdr:colOff>
          <xdr:row>38</xdr:row>
          <xdr:rowOff>7473</xdr:rowOff>
        </xdr:to>
        <xdr:pic>
          <xdr:nvPicPr>
            <xdr:cNvPr id="14" name="図 13"/>
            <xdr:cNvPicPr>
              <a:picLocks noChangeAspect="1"/>
              <a:extLst>
                <a:ext uri="{84589F7E-364E-4C9E-8A38-B11213B215E9}">
                  <a14:cameraTool cellRange="洗面パターン１" spid="_x0000_s4991"/>
                </a:ext>
              </a:extLst>
            </xdr:cNvPicPr>
          </xdr:nvPicPr>
          <xdr:blipFill>
            <a:blip xmlns:r="http://schemas.openxmlformats.org/officeDocument/2006/relationships" r:embed="rId6">
              <a:lum bright="20000"/>
            </a:blip>
            <a:stretch>
              <a:fillRect/>
            </a:stretch>
          </xdr:blipFill>
          <xdr:spPr>
            <a:xfrm>
              <a:off x="5777230" y="3166110"/>
              <a:ext cx="278606" cy="527538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19</xdr:row>
          <xdr:rowOff>101600</xdr:rowOff>
        </xdr:from>
        <xdr:to>
          <xdr:col>63</xdr:col>
          <xdr:colOff>2</xdr:colOff>
          <xdr:row>25</xdr:row>
          <xdr:rowOff>9855</xdr:rowOff>
        </xdr:to>
        <xdr:pic>
          <xdr:nvPicPr>
            <xdr:cNvPr id="15" name="図 14"/>
            <xdr:cNvPicPr>
              <a:picLocks noChangeAspect="1"/>
              <a:extLst>
                <a:ext uri="{84589F7E-364E-4C9E-8A38-B11213B215E9}">
                  <a14:cameraTool cellRange="洗面パターン２" spid="_x0000_s4992"/>
                </a:ext>
              </a:extLst>
            </xdr:cNvPicPr>
          </xdr:nvPicPr>
          <xdr:blipFill>
            <a:blip xmlns:r="http://schemas.openxmlformats.org/officeDocument/2006/relationships" r:embed="rId6">
              <a:lum bright="20000"/>
            </a:blip>
            <a:stretch>
              <a:fillRect/>
            </a:stretch>
          </xdr:blipFill>
          <xdr:spPr>
            <a:xfrm>
              <a:off x="7915275" y="2073275"/>
              <a:ext cx="266702" cy="48928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97790</xdr:colOff>
          <xdr:row>19</xdr:row>
          <xdr:rowOff>55880</xdr:rowOff>
        </xdr:from>
        <xdr:to>
          <xdr:col>46</xdr:col>
          <xdr:colOff>97790</xdr:colOff>
          <xdr:row>25</xdr:row>
          <xdr:rowOff>7620</xdr:rowOff>
        </xdr:to>
        <xdr:pic>
          <xdr:nvPicPr>
            <xdr:cNvPr id="18" name="図 17"/>
            <xdr:cNvPicPr>
              <a:picLocks noChangeAspect="1"/>
              <a:extLst>
                <a:ext uri="{84589F7E-364E-4C9E-8A38-B11213B215E9}">
                  <a14:cameraTool cellRange="洗面パターン３" spid="_x0000_s4993"/>
                </a:ext>
              </a:extLst>
            </xdr:cNvPicPr>
          </xdr:nvPicPr>
          <xdr:blipFill>
            <a:blip xmlns:r="http://schemas.openxmlformats.org/officeDocument/2006/relationships" r:embed="rId6">
              <a:lum bright="20000"/>
            </a:blip>
            <a:stretch>
              <a:fillRect/>
            </a:stretch>
          </xdr:blipFill>
          <xdr:spPr>
            <a:xfrm>
              <a:off x="5746115" y="2027555"/>
              <a:ext cx="266700" cy="53276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831</xdr:colOff>
          <xdr:row>20</xdr:row>
          <xdr:rowOff>22408</xdr:rowOff>
        </xdr:from>
        <xdr:to>
          <xdr:col>60</xdr:col>
          <xdr:colOff>47625</xdr:colOff>
          <xdr:row>25</xdr:row>
          <xdr:rowOff>11223</xdr:rowOff>
        </xdr:to>
        <xdr:pic>
          <xdr:nvPicPr>
            <xdr:cNvPr id="9" name="図 8"/>
            <xdr:cNvPicPr>
              <a:picLocks noChangeAspect="1"/>
              <a:extLst>
                <a:ext uri="{84589F7E-364E-4C9E-8A38-B11213B215E9}">
                  <a14:cameraTool cellRange="キッチンパターン２" spid="_x0000_s4994"/>
                </a:ext>
              </a:extLst>
            </xdr:cNvPicPr>
          </xdr:nvPicPr>
          <xdr:blipFill>
            <a:blip xmlns:r="http://schemas.openxmlformats.org/officeDocument/2006/relationships" r:embed="rId7">
              <a:lum bright="20000"/>
            </a:blip>
            <a:stretch>
              <a:fillRect/>
            </a:stretch>
          </xdr:blipFill>
          <xdr:spPr>
            <a:xfrm>
              <a:off x="6982656" y="2098858"/>
              <a:ext cx="846894" cy="46506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63</xdr:col>
          <xdr:colOff>111760</xdr:colOff>
          <xdr:row>34</xdr:row>
          <xdr:rowOff>8255</xdr:rowOff>
        </xdr:from>
        <xdr:ext cx="313055" cy="419735"/>
        <xdr:pic>
          <xdr:nvPicPr>
            <xdr:cNvPr id="3" name="図 2"/>
            <xdr:cNvPicPr>
              <a:picLocks noChangeAspect="1"/>
              <a:extLst>
                <a:ext uri="{84589F7E-364E-4C9E-8A38-B11213B215E9}">
                  <a14:cameraTool cellRange="トイレ３" spid="_x0000_s4995"/>
                </a:ext>
              </a:extLst>
            </xdr:cNvPicPr>
          </xdr:nvPicPr>
          <xdr:blipFill>
            <a:blip xmlns:r="http://schemas.openxmlformats.org/officeDocument/2006/relationships" r:embed="rId1">
              <a:lum bright="25000"/>
            </a:blip>
            <a:stretch>
              <a:fillRect/>
            </a:stretch>
          </xdr:blipFill>
          <xdr:spPr>
            <a:xfrm>
              <a:off x="8293735" y="3275330"/>
              <a:ext cx="313055" cy="419735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 editAs="oneCell">
    <xdr:from>
      <xdr:col>68</xdr:col>
      <xdr:colOff>36631</xdr:colOff>
      <xdr:row>36</xdr:row>
      <xdr:rowOff>83344</xdr:rowOff>
    </xdr:from>
    <xdr:to>
      <xdr:col>82</xdr:col>
      <xdr:colOff>26506</xdr:colOff>
      <xdr:row>51</xdr:row>
      <xdr:rowOff>58781</xdr:rowOff>
    </xdr:to>
    <xdr:pic>
      <xdr:nvPicPr>
        <xdr:cNvPr id="21" name="図 20"/>
        <xdr:cNvPicPr preferRelativeResize="0"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490069" y="3952875"/>
          <a:ext cx="1585312" cy="12470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55245</xdr:colOff>
          <xdr:row>1</xdr:row>
          <xdr:rowOff>59055</xdr:rowOff>
        </xdr:from>
        <xdr:to>
          <xdr:col>39</xdr:col>
          <xdr:colOff>22275</xdr:colOff>
          <xdr:row>9</xdr:row>
          <xdr:rowOff>77408</xdr:rowOff>
        </xdr:to>
        <xdr:pic>
          <xdr:nvPicPr>
            <xdr:cNvPr id="25" name="図 24"/>
            <xdr:cNvPicPr>
              <a:picLocks noChangeAspect="1"/>
              <a:extLst>
                <a:ext uri="{84589F7E-364E-4C9E-8A38-B11213B215E9}">
                  <a14:cameraTool cellRange="太陽パターン" spid="_x0000_s4996"/>
                </a:ext>
              </a:extLst>
            </xdr:cNvPicPr>
          </xdr:nvPicPr>
          <xdr:blipFill>
            <a:blip xmlns:r="http://schemas.openxmlformats.org/officeDocument/2006/relationships" r:embed="rId9">
              <a:lum bright="27000"/>
            </a:blip>
            <a:stretch>
              <a:fillRect/>
            </a:stretch>
          </xdr:blipFill>
          <xdr:spPr>
            <a:xfrm>
              <a:off x="3484245" y="59055"/>
              <a:ext cx="1119505" cy="92265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59690</xdr:colOff>
          <xdr:row>24</xdr:row>
          <xdr:rowOff>38100</xdr:rowOff>
        </xdr:from>
        <xdr:to>
          <xdr:col>31</xdr:col>
          <xdr:colOff>80010</xdr:colOff>
          <xdr:row>41</xdr:row>
          <xdr:rowOff>1905</xdr:rowOff>
        </xdr:to>
        <xdr:pic>
          <xdr:nvPicPr>
            <xdr:cNvPr id="20" name="図 19"/>
            <xdr:cNvPicPr>
              <a:picLocks noChangeAspect="1"/>
              <a:extLst>
                <a:ext uri="{84589F7E-364E-4C9E-8A38-B11213B215E9}">
                  <a14:cameraTool cellRange="土地１" spid="_x0000_s4997"/>
                </a:ext>
              </a:extLst>
            </xdr:cNvPicPr>
          </xdr:nvPicPr>
          <xdr:blipFill>
            <a:blip xmlns:r="http://schemas.openxmlformats.org/officeDocument/2006/relationships" r:embed="rId10">
              <a:lum bright="14000" contrast="3000"/>
            </a:blip>
            <a:stretch>
              <a:fillRect/>
            </a:stretch>
          </xdr:blipFill>
          <xdr:spPr>
            <a:xfrm>
              <a:off x="3031490" y="2524125"/>
              <a:ext cx="1010920" cy="124968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108344</xdr:colOff>
          <xdr:row>25</xdr:row>
          <xdr:rowOff>19049</xdr:rowOff>
        </xdr:from>
        <xdr:to>
          <xdr:col>86</xdr:col>
          <xdr:colOff>85724</xdr:colOff>
          <xdr:row>41</xdr:row>
          <xdr:rowOff>13872</xdr:rowOff>
        </xdr:to>
        <xdr:pic>
          <xdr:nvPicPr>
            <xdr:cNvPr id="22" name="図 21"/>
            <xdr:cNvPicPr>
              <a:picLocks noChangeAspect="1"/>
              <a:extLst>
                <a:ext uri="{84589F7E-364E-4C9E-8A38-B11213B215E9}">
                  <a14:cameraTool cellRange="土地２" spid="_x0000_s4998"/>
                </a:ext>
              </a:extLst>
            </xdr:cNvPicPr>
          </xdr:nvPicPr>
          <xdr:blipFill>
            <a:blip xmlns:r="http://schemas.openxmlformats.org/officeDocument/2006/relationships" r:embed="rId11">
              <a:lum bright="20000"/>
            </a:blip>
            <a:stretch>
              <a:fillRect/>
            </a:stretch>
          </xdr:blipFill>
          <xdr:spPr>
            <a:xfrm>
              <a:off x="10033394" y="2571749"/>
              <a:ext cx="1310880" cy="1214023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53</xdr:col>
          <xdr:colOff>62230</xdr:colOff>
          <xdr:row>11</xdr:row>
          <xdr:rowOff>31115</xdr:rowOff>
        </xdr:from>
        <xdr:ext cx="337185" cy="395605"/>
        <xdr:pic>
          <xdr:nvPicPr>
            <xdr:cNvPr id="6" name="図 5"/>
            <xdr:cNvPicPr>
              <a:picLocks noChangeAspect="1"/>
              <a:extLst>
                <a:ext uri="{84589F7E-364E-4C9E-8A38-B11213B215E9}">
                  <a14:cameraTool cellRange="トイレ２" spid="_x0000_s4999"/>
                </a:ext>
              </a:extLst>
            </xdr:cNvPicPr>
          </xdr:nvPicPr>
          <xdr:blipFill>
            <a:blip xmlns:r="http://schemas.openxmlformats.org/officeDocument/2006/relationships" r:embed="rId12">
              <a:lum bright="25000"/>
            </a:blip>
            <a:stretch>
              <a:fillRect/>
            </a:stretch>
          </xdr:blipFill>
          <xdr:spPr>
            <a:xfrm>
              <a:off x="6910705" y="1164590"/>
              <a:ext cx="337185" cy="395605"/>
            </a:xfrm>
            <a:prstGeom prst="rect">
              <a:avLst/>
            </a:prstGeom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111301</xdr:colOff>
          <xdr:row>11</xdr:row>
          <xdr:rowOff>38099</xdr:rowOff>
        </xdr:from>
        <xdr:to>
          <xdr:col>43</xdr:col>
          <xdr:colOff>7327</xdr:colOff>
          <xdr:row>15</xdr:row>
          <xdr:rowOff>12454</xdr:rowOff>
        </xdr:to>
        <xdr:pic>
          <xdr:nvPicPr>
            <xdr:cNvPr id="24" name="図 23"/>
            <xdr:cNvPicPr>
              <a:picLocks noChangeAspect="1"/>
              <a:extLst>
                <a:ext uri="{84589F7E-364E-4C9E-8A38-B11213B215E9}">
                  <a14:cameraTool cellRange="へや" spid="_x0000_s5000"/>
                </a:ext>
              </a:extLst>
            </xdr:cNvPicPr>
          </xdr:nvPicPr>
          <xdr:blipFill>
            <a:blip xmlns:r="http://schemas.openxmlformats.org/officeDocument/2006/relationships" r:embed="rId13">
              <a:lum bright="20000"/>
            </a:blip>
            <a:stretch>
              <a:fillRect/>
            </a:stretch>
          </xdr:blipFill>
          <xdr:spPr>
            <a:xfrm>
              <a:off x="5111926" y="1171574"/>
              <a:ext cx="410376" cy="39345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21981</xdr:colOff>
          <xdr:row>11</xdr:row>
          <xdr:rowOff>47625</xdr:rowOff>
        </xdr:from>
        <xdr:to>
          <xdr:col>70</xdr:col>
          <xdr:colOff>19742</xdr:colOff>
          <xdr:row>15</xdr:row>
          <xdr:rowOff>7329</xdr:rowOff>
        </xdr:to>
        <xdr:pic>
          <xdr:nvPicPr>
            <xdr:cNvPr id="27" name="図 26"/>
            <xdr:cNvPicPr>
              <a:picLocks noChangeAspect="1"/>
              <a:extLst>
                <a:ext uri="{84589F7E-364E-4C9E-8A38-B11213B215E9}">
                  <a14:cameraTool cellRange="へや２" spid="_x0000_s5001"/>
                </a:ext>
              </a:extLst>
            </xdr:cNvPicPr>
          </xdr:nvPicPr>
          <xdr:blipFill>
            <a:blip xmlns:r="http://schemas.openxmlformats.org/officeDocument/2006/relationships" r:embed="rId13">
              <a:lum bright="20000"/>
            </a:blip>
            <a:stretch>
              <a:fillRect/>
            </a:stretch>
          </xdr:blipFill>
          <xdr:spPr>
            <a:xfrm>
              <a:off x="8737356" y="1181100"/>
              <a:ext cx="397811" cy="37880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5862</xdr:colOff>
          <xdr:row>20</xdr:row>
          <xdr:rowOff>74735</xdr:rowOff>
        </xdr:from>
        <xdr:to>
          <xdr:col>40</xdr:col>
          <xdr:colOff>35170</xdr:colOff>
          <xdr:row>25</xdr:row>
          <xdr:rowOff>7329</xdr:rowOff>
        </xdr:to>
        <xdr:pic>
          <xdr:nvPicPr>
            <xdr:cNvPr id="28" name="図 27"/>
            <xdr:cNvPicPr>
              <a:picLocks noChangeAspect="1"/>
              <a:extLst>
                <a:ext uri="{84589F7E-364E-4C9E-8A38-B11213B215E9}">
                  <a14:cameraTool cellRange="へや３" spid="_x0000_s5002"/>
                </a:ext>
              </a:extLst>
            </xdr:cNvPicPr>
          </xdr:nvPicPr>
          <xdr:blipFill>
            <a:blip xmlns:r="http://schemas.openxmlformats.org/officeDocument/2006/relationships" r:embed="rId13">
              <a:lum bright="20000"/>
            </a:blip>
            <a:stretch>
              <a:fillRect/>
            </a:stretch>
          </xdr:blipFill>
          <xdr:spPr>
            <a:xfrm>
              <a:off x="4739787" y="2151185"/>
              <a:ext cx="429358" cy="40884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11906</xdr:colOff>
          <xdr:row>10</xdr:row>
          <xdr:rowOff>9343</xdr:rowOff>
        </xdr:from>
        <xdr:to>
          <xdr:col>58</xdr:col>
          <xdr:colOff>5954</xdr:colOff>
          <xdr:row>15</xdr:row>
          <xdr:rowOff>6803</xdr:rowOff>
        </xdr:to>
        <xdr:pic>
          <xdr:nvPicPr>
            <xdr:cNvPr id="17" name="図 16"/>
            <xdr:cNvPicPr>
              <a:picLocks noChangeAspect="1"/>
              <a:extLst>
                <a:ext uri="{84589F7E-364E-4C9E-8A38-B11213B215E9}">
                  <a14:cameraTool cellRange="洗面パターン３" spid="_x0000_s5003"/>
                </a:ext>
              </a:extLst>
            </xdr:cNvPicPr>
          </xdr:nvPicPr>
          <xdr:blipFill>
            <a:blip xmlns:r="http://schemas.openxmlformats.org/officeDocument/2006/relationships" r:embed="rId14">
              <a:lum bright="20000"/>
            </a:blip>
            <a:stretch>
              <a:fillRect/>
            </a:stretch>
          </xdr:blipFill>
          <xdr:spPr>
            <a:xfrm>
              <a:off x="7260431" y="1038043"/>
              <a:ext cx="260748" cy="52133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77390</xdr:colOff>
          <xdr:row>33</xdr:row>
          <xdr:rowOff>10991</xdr:rowOff>
        </xdr:from>
        <xdr:to>
          <xdr:col>63</xdr:col>
          <xdr:colOff>83345</xdr:colOff>
          <xdr:row>38</xdr:row>
          <xdr:rowOff>7327</xdr:rowOff>
        </xdr:to>
        <xdr:pic>
          <xdr:nvPicPr>
            <xdr:cNvPr id="16" name="図 15"/>
            <xdr:cNvPicPr>
              <a:picLocks noChangeAspect="1"/>
              <a:extLst>
                <a:ext uri="{84589F7E-364E-4C9E-8A38-B11213B215E9}">
                  <a14:cameraTool cellRange="洗面パターン３" spid="_x0000_s5004"/>
                </a:ext>
              </a:extLst>
            </xdr:cNvPicPr>
          </xdr:nvPicPr>
          <xdr:blipFill>
            <a:blip xmlns:r="http://schemas.openxmlformats.org/officeDocument/2006/relationships" r:embed="rId14">
              <a:lum bright="20000"/>
            </a:blip>
            <a:stretch>
              <a:fillRect/>
            </a:stretch>
          </xdr:blipFill>
          <xdr:spPr>
            <a:xfrm>
              <a:off x="7992665" y="3173291"/>
              <a:ext cx="272655" cy="520211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51985</xdr:colOff>
          <xdr:row>7</xdr:row>
          <xdr:rowOff>37328</xdr:rowOff>
        </xdr:from>
        <xdr:to>
          <xdr:col>42</xdr:col>
          <xdr:colOff>89233</xdr:colOff>
          <xdr:row>8</xdr:row>
          <xdr:rowOff>79188</xdr:rowOff>
        </xdr:to>
        <xdr:pic>
          <xdr:nvPicPr>
            <xdr:cNvPr id="29" name="図 28"/>
            <xdr:cNvPicPr>
              <a:picLocks noChangeAspect="1"/>
              <a:extLst>
                <a:ext uri="{84589F7E-364E-4C9E-8A38-B11213B215E9}">
                  <a14:cameraTool cellRange="やね" spid="_x0000_s5005"/>
                </a:ext>
              </a:extLst>
            </xdr:cNvPicPr>
          </xdr:nvPicPr>
          <xdr:blipFill>
            <a:blip xmlns:r="http://schemas.openxmlformats.org/officeDocument/2006/relationships" r:embed="rId15">
              <a:lum bright="20000"/>
            </a:blip>
            <a:stretch>
              <a:fillRect/>
            </a:stretch>
          </xdr:blipFill>
          <xdr:spPr>
            <a:xfrm rot="20707862">
              <a:off x="4623435" y="722630"/>
              <a:ext cx="285115" cy="15621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109135</xdr:colOff>
          <xdr:row>8</xdr:row>
          <xdr:rowOff>111832</xdr:rowOff>
        </xdr:from>
        <xdr:to>
          <xdr:col>41</xdr:col>
          <xdr:colOff>1849</xdr:colOff>
          <xdr:row>10</xdr:row>
          <xdr:rowOff>36460</xdr:rowOff>
        </xdr:to>
        <xdr:pic>
          <xdr:nvPicPr>
            <xdr:cNvPr id="30" name="図 29"/>
            <xdr:cNvPicPr>
              <a:picLocks noChangeAspect="1"/>
              <a:extLst>
                <a:ext uri="{84589F7E-364E-4C9E-8A38-B11213B215E9}">
                  <a14:cameraTool cellRange="やね" spid="_x0000_s5006"/>
                </a:ext>
              </a:extLst>
            </xdr:cNvPicPr>
          </xdr:nvPicPr>
          <xdr:blipFill>
            <a:blip xmlns:r="http://schemas.openxmlformats.org/officeDocument/2006/relationships" r:embed="rId15">
              <a:lum bright="20000"/>
            </a:blip>
            <a:stretch>
              <a:fillRect/>
            </a:stretch>
          </xdr:blipFill>
          <xdr:spPr>
            <a:xfrm rot="20707862">
              <a:off x="4413885" y="911860"/>
              <a:ext cx="292735" cy="15303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24375</xdr:colOff>
          <xdr:row>10</xdr:row>
          <xdr:rowOff>76046</xdr:rowOff>
        </xdr:from>
        <xdr:to>
          <xdr:col>39</xdr:col>
          <xdr:colOff>46969</xdr:colOff>
          <xdr:row>12</xdr:row>
          <xdr:rowOff>21980</xdr:rowOff>
        </xdr:to>
        <xdr:pic>
          <xdr:nvPicPr>
            <xdr:cNvPr id="31" name="図 30"/>
            <xdr:cNvPicPr>
              <a:picLocks noChangeAspect="1"/>
              <a:extLst>
                <a:ext uri="{84589F7E-364E-4C9E-8A38-B11213B215E9}">
                  <a14:cameraTool cellRange="やね" spid="_x0000_s5007"/>
                </a:ext>
              </a:extLst>
            </xdr:cNvPicPr>
          </xdr:nvPicPr>
          <xdr:blipFill>
            <a:blip xmlns:r="http://schemas.openxmlformats.org/officeDocument/2006/relationships" r:embed="rId16">
              <a:lum bright="20000"/>
            </a:blip>
            <a:stretch>
              <a:fillRect/>
            </a:stretch>
          </xdr:blipFill>
          <xdr:spPr>
            <a:xfrm rot="20707862">
              <a:off x="4196080" y="1104265"/>
              <a:ext cx="288925" cy="15303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10570</xdr:colOff>
          <xdr:row>12</xdr:row>
          <xdr:rowOff>30619</xdr:rowOff>
        </xdr:from>
        <xdr:to>
          <xdr:col>37</xdr:col>
          <xdr:colOff>106433</xdr:colOff>
          <xdr:row>13</xdr:row>
          <xdr:rowOff>82003</xdr:rowOff>
        </xdr:to>
        <xdr:pic>
          <xdr:nvPicPr>
            <xdr:cNvPr id="32" name="図 31"/>
            <xdr:cNvPicPr>
              <a:picLocks noChangeAspect="1"/>
              <a:extLst>
                <a:ext uri="{84589F7E-364E-4C9E-8A38-B11213B215E9}">
                  <a14:cameraTool cellRange="やね" spid="_x0000_s5008"/>
                </a:ext>
              </a:extLst>
            </xdr:cNvPicPr>
          </xdr:nvPicPr>
          <xdr:blipFill>
            <a:blip xmlns:r="http://schemas.openxmlformats.org/officeDocument/2006/relationships" r:embed="rId17">
              <a:lum bright="20000"/>
            </a:blip>
            <a:stretch>
              <a:fillRect/>
            </a:stretch>
          </xdr:blipFill>
          <xdr:spPr>
            <a:xfrm rot="20707862">
              <a:off x="3991610" y="1287780"/>
              <a:ext cx="286385" cy="15621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51435</xdr:colOff>
          <xdr:row>13</xdr:row>
          <xdr:rowOff>92710</xdr:rowOff>
        </xdr:from>
        <xdr:to>
          <xdr:col>35</xdr:col>
          <xdr:colOff>72524</xdr:colOff>
          <xdr:row>15</xdr:row>
          <xdr:rowOff>36388</xdr:rowOff>
        </xdr:to>
        <xdr:pic>
          <xdr:nvPicPr>
            <xdr:cNvPr id="33" name="図 32"/>
            <xdr:cNvPicPr>
              <a:picLocks noChangeAspect="1"/>
              <a:extLst>
                <a:ext uri="{84589F7E-364E-4C9E-8A38-B11213B215E9}">
                  <a14:cameraTool cellRange="やね" spid="_x0000_s5009"/>
                </a:ext>
              </a:extLst>
            </xdr:cNvPicPr>
          </xdr:nvPicPr>
          <xdr:blipFill>
            <a:blip xmlns:r="http://schemas.openxmlformats.org/officeDocument/2006/relationships" r:embed="rId15">
              <a:lum bright="20000"/>
            </a:blip>
            <a:stretch>
              <a:fillRect/>
            </a:stretch>
          </xdr:blipFill>
          <xdr:spPr>
            <a:xfrm rot="20707862">
              <a:off x="4328160" y="1435735"/>
              <a:ext cx="287789" cy="153228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15</xdr:row>
          <xdr:rowOff>53975</xdr:rowOff>
        </xdr:from>
        <xdr:to>
          <xdr:col>33</xdr:col>
          <xdr:colOff>123190</xdr:colOff>
          <xdr:row>17</xdr:row>
          <xdr:rowOff>0</xdr:rowOff>
        </xdr:to>
        <xdr:pic>
          <xdr:nvPicPr>
            <xdr:cNvPr id="34" name="図 33"/>
            <xdr:cNvPicPr>
              <a:picLocks noChangeAspect="1"/>
              <a:extLst>
                <a:ext uri="{84589F7E-364E-4C9E-8A38-B11213B215E9}">
                  <a14:cameraTool cellRange="やね" spid="_x0000_s5010"/>
                </a:ext>
              </a:extLst>
            </xdr:cNvPicPr>
          </xdr:nvPicPr>
          <xdr:blipFill>
            <a:blip xmlns:r="http://schemas.openxmlformats.org/officeDocument/2006/relationships" r:embed="rId15">
              <a:lum bright="20000"/>
            </a:blip>
            <a:stretch>
              <a:fillRect/>
            </a:stretch>
          </xdr:blipFill>
          <xdr:spPr>
            <a:xfrm rot="20707862">
              <a:off x="4116705" y="1606550"/>
              <a:ext cx="283210" cy="15557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12632</xdr:colOff>
          <xdr:row>7</xdr:row>
          <xdr:rowOff>4244</xdr:rowOff>
        </xdr:from>
        <xdr:to>
          <xdr:col>69</xdr:col>
          <xdr:colOff>39481</xdr:colOff>
          <xdr:row>8</xdr:row>
          <xdr:rowOff>48468</xdr:rowOff>
        </xdr:to>
        <xdr:pic>
          <xdr:nvPicPr>
            <xdr:cNvPr id="35" name="図 34"/>
            <xdr:cNvPicPr>
              <a:picLocks noChangeAspect="1"/>
              <a:extLst>
                <a:ext uri="{84589F7E-364E-4C9E-8A38-B11213B215E9}">
                  <a14:cameraTool cellRange="やね" spid="_x0000_s5011"/>
                </a:ext>
              </a:extLst>
            </xdr:cNvPicPr>
          </xdr:nvPicPr>
          <xdr:blipFill>
            <a:blip xmlns:r="http://schemas.openxmlformats.org/officeDocument/2006/relationships" r:embed="rId15">
              <a:lum bright="20000"/>
            </a:blip>
            <a:stretch>
              <a:fillRect/>
            </a:stretch>
          </xdr:blipFill>
          <xdr:spPr>
            <a:xfrm rot="655805" flipH="1">
              <a:off x="8165465" y="689610"/>
              <a:ext cx="294005" cy="1587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121069</xdr:colOff>
          <xdr:row>8</xdr:row>
          <xdr:rowOff>83376</xdr:rowOff>
        </xdr:from>
        <xdr:to>
          <xdr:col>71</xdr:col>
          <xdr:colOff>16033</xdr:colOff>
          <xdr:row>10</xdr:row>
          <xdr:rowOff>10368</xdr:rowOff>
        </xdr:to>
        <xdr:pic>
          <xdr:nvPicPr>
            <xdr:cNvPr id="36" name="図 35"/>
            <xdr:cNvPicPr>
              <a:picLocks noChangeAspect="1"/>
              <a:extLst>
                <a:ext uri="{84589F7E-364E-4C9E-8A38-B11213B215E9}">
                  <a14:cameraTool cellRange="やね" spid="_x0000_s5012"/>
                </a:ext>
              </a:extLst>
            </xdr:cNvPicPr>
          </xdr:nvPicPr>
          <xdr:blipFill>
            <a:blip xmlns:r="http://schemas.openxmlformats.org/officeDocument/2006/relationships" r:embed="rId18">
              <a:lum bright="20000"/>
            </a:blip>
            <a:stretch>
              <a:fillRect/>
            </a:stretch>
          </xdr:blipFill>
          <xdr:spPr>
            <a:xfrm rot="735446" flipH="1">
              <a:off x="8407400" y="883285"/>
              <a:ext cx="295275" cy="15557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75643</xdr:colOff>
          <xdr:row>10</xdr:row>
          <xdr:rowOff>30620</xdr:rowOff>
        </xdr:from>
        <xdr:to>
          <xdr:col>72</xdr:col>
          <xdr:colOff>102492</xdr:colOff>
          <xdr:row>11</xdr:row>
          <xdr:rowOff>84368</xdr:rowOff>
        </xdr:to>
        <xdr:pic>
          <xdr:nvPicPr>
            <xdr:cNvPr id="37" name="図 36"/>
            <xdr:cNvPicPr>
              <a:picLocks noChangeAspect="1"/>
              <a:extLst>
                <a:ext uri="{84589F7E-364E-4C9E-8A38-B11213B215E9}">
                  <a14:cameraTool cellRange="やね" spid="_x0000_s5013"/>
                </a:ext>
              </a:extLst>
            </xdr:cNvPicPr>
          </xdr:nvPicPr>
          <xdr:blipFill>
            <a:blip xmlns:r="http://schemas.openxmlformats.org/officeDocument/2006/relationships" r:embed="rId15">
              <a:lum bright="20000"/>
            </a:blip>
            <a:stretch>
              <a:fillRect/>
            </a:stretch>
          </xdr:blipFill>
          <xdr:spPr>
            <a:xfrm rot="797763" flipH="1">
              <a:off x="8629015" y="1059180"/>
              <a:ext cx="293370" cy="15811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21163</xdr:colOff>
          <xdr:row>11</xdr:row>
          <xdr:rowOff>104578</xdr:rowOff>
        </xdr:from>
        <xdr:to>
          <xdr:col>74</xdr:col>
          <xdr:colOff>48012</xdr:colOff>
          <xdr:row>13</xdr:row>
          <xdr:rowOff>50621</xdr:rowOff>
        </xdr:to>
        <xdr:pic>
          <xdr:nvPicPr>
            <xdr:cNvPr id="38" name="図 37"/>
            <xdr:cNvPicPr>
              <a:picLocks noChangeAspect="1"/>
              <a:extLst>
                <a:ext uri="{84589F7E-364E-4C9E-8A38-B11213B215E9}">
                  <a14:cameraTool cellRange="やね" spid="_x0000_s5014"/>
                </a:ext>
              </a:extLst>
            </xdr:cNvPicPr>
          </xdr:nvPicPr>
          <xdr:blipFill>
            <a:blip xmlns:r="http://schemas.openxmlformats.org/officeDocument/2006/relationships" r:embed="rId19">
              <a:lum bright="20000"/>
            </a:blip>
            <a:stretch>
              <a:fillRect/>
            </a:stretch>
          </xdr:blipFill>
          <xdr:spPr>
            <a:xfrm rot="797763" flipH="1">
              <a:off x="8841105" y="1247140"/>
              <a:ext cx="293370" cy="15557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114949</xdr:colOff>
          <xdr:row>13</xdr:row>
          <xdr:rowOff>44501</xdr:rowOff>
        </xdr:from>
        <xdr:to>
          <xdr:col>77</xdr:col>
          <xdr:colOff>3878</xdr:colOff>
          <xdr:row>14</xdr:row>
          <xdr:rowOff>98249</xdr:rowOff>
        </xdr:to>
        <xdr:pic>
          <xdr:nvPicPr>
            <xdr:cNvPr id="39" name="図 38"/>
            <xdr:cNvPicPr>
              <a:picLocks noChangeAspect="1"/>
              <a:extLst>
                <a:ext uri="{84589F7E-364E-4C9E-8A38-B11213B215E9}">
                  <a14:cameraTool cellRange="やね" spid="_x0000_s5015"/>
                </a:ext>
              </a:extLst>
            </xdr:cNvPicPr>
          </xdr:nvPicPr>
          <xdr:blipFill>
            <a:blip xmlns:r="http://schemas.openxmlformats.org/officeDocument/2006/relationships" r:embed="rId15">
              <a:lum bright="20000"/>
            </a:blip>
            <a:stretch>
              <a:fillRect/>
            </a:stretch>
          </xdr:blipFill>
          <xdr:spPr>
            <a:xfrm rot="797763" flipH="1">
              <a:off x="9068435" y="1416050"/>
              <a:ext cx="298450" cy="15811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56592</xdr:colOff>
          <xdr:row>14</xdr:row>
          <xdr:rowOff>103375</xdr:rowOff>
        </xdr:from>
        <xdr:to>
          <xdr:col>78</xdr:col>
          <xdr:colOff>98095</xdr:colOff>
          <xdr:row>16</xdr:row>
          <xdr:rowOff>49417</xdr:rowOff>
        </xdr:to>
        <xdr:pic>
          <xdr:nvPicPr>
            <xdr:cNvPr id="40" name="図 39"/>
            <xdr:cNvPicPr>
              <a:picLocks noChangeAspect="1"/>
              <a:extLst>
                <a:ext uri="{84589F7E-364E-4C9E-8A38-B11213B215E9}">
                  <a14:cameraTool cellRange="やね" spid="_x0000_s5016"/>
                </a:ext>
              </a:extLst>
            </xdr:cNvPicPr>
          </xdr:nvPicPr>
          <xdr:blipFill>
            <a:blip xmlns:r="http://schemas.openxmlformats.org/officeDocument/2006/relationships" r:embed="rId15">
              <a:lum bright="20000"/>
            </a:blip>
            <a:stretch>
              <a:fillRect/>
            </a:stretch>
          </xdr:blipFill>
          <xdr:spPr>
            <a:xfrm rot="797763" flipH="1">
              <a:off x="9295765" y="1588770"/>
              <a:ext cx="288925" cy="15557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70417</xdr:colOff>
          <xdr:row>0</xdr:row>
          <xdr:rowOff>1413</xdr:rowOff>
        </xdr:from>
        <xdr:to>
          <xdr:col>46</xdr:col>
          <xdr:colOff>62984</xdr:colOff>
          <xdr:row>6</xdr:row>
          <xdr:rowOff>95250</xdr:rowOff>
        </xdr:to>
        <xdr:pic>
          <xdr:nvPicPr>
            <xdr:cNvPr id="41" name="図 40"/>
            <xdr:cNvPicPr>
              <a:picLocks noChangeAspect="1"/>
              <a:extLst>
                <a:ext uri="{84589F7E-364E-4C9E-8A38-B11213B215E9}">
                  <a14:cameraTool cellRange="おに" spid="_x0000_s5017"/>
                </a:ext>
              </a:extLst>
            </xdr:cNvPicPr>
          </xdr:nvPicPr>
          <xdr:blipFill>
            <a:blip xmlns:r="http://schemas.openxmlformats.org/officeDocument/2006/relationships" r:embed="rId20">
              <a:lum bright="20000"/>
            </a:blip>
            <a:stretch>
              <a:fillRect/>
            </a:stretch>
          </xdr:blipFill>
          <xdr:spPr>
            <a:xfrm>
              <a:off x="4641850" y="0"/>
              <a:ext cx="774065" cy="6667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125608</xdr:colOff>
          <xdr:row>0</xdr:row>
          <xdr:rowOff>0</xdr:rowOff>
        </xdr:from>
        <xdr:to>
          <xdr:col>69</xdr:col>
          <xdr:colOff>122917</xdr:colOff>
          <xdr:row>7</xdr:row>
          <xdr:rowOff>4763</xdr:rowOff>
        </xdr:to>
        <xdr:pic>
          <xdr:nvPicPr>
            <xdr:cNvPr id="42" name="図 41"/>
            <xdr:cNvPicPr>
              <a:picLocks noChangeAspect="1"/>
              <a:extLst>
                <a:ext uri="{84589F7E-364E-4C9E-8A38-B11213B215E9}">
                  <a14:cameraTool cellRange="おに" spid="_x0000_s5018"/>
                </a:ext>
              </a:extLst>
            </xdr:cNvPicPr>
          </xdr:nvPicPr>
          <xdr:blipFill>
            <a:blip xmlns:r="http://schemas.openxmlformats.org/officeDocument/2006/relationships" r:embed="rId20">
              <a:lum bright="20000"/>
            </a:blip>
            <a:stretch>
              <a:fillRect/>
            </a:stretch>
          </xdr:blipFill>
          <xdr:spPr>
            <a:xfrm>
              <a:off x="7745095" y="0"/>
              <a:ext cx="797560" cy="6858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7327</xdr:colOff>
          <xdr:row>18</xdr:row>
          <xdr:rowOff>36634</xdr:rowOff>
        </xdr:from>
        <xdr:to>
          <xdr:col>81</xdr:col>
          <xdr:colOff>80596</xdr:colOff>
          <xdr:row>26</xdr:row>
          <xdr:rowOff>19506</xdr:rowOff>
        </xdr:to>
        <xdr:pic>
          <xdr:nvPicPr>
            <xdr:cNvPr id="26" name="図 25"/>
            <xdr:cNvPicPr>
              <a:picLocks noChangeAspect="1"/>
              <a:extLst>
                <a:ext uri="{84589F7E-364E-4C9E-8A38-B11213B215E9}">
                  <a14:cameraTool cellRange="バルコニーパターン" spid="_x0000_s5019"/>
                </a:ext>
              </a:extLst>
            </xdr:cNvPicPr>
          </xdr:nvPicPr>
          <xdr:blipFill>
            <a:blip xmlns:r="http://schemas.openxmlformats.org/officeDocument/2006/relationships" r:embed="rId21">
              <a:lum bright="20000"/>
            </a:blip>
            <a:stretch>
              <a:fillRect/>
            </a:stretch>
          </xdr:blipFill>
          <xdr:spPr>
            <a:xfrm>
              <a:off x="9246235" y="1979295"/>
              <a:ext cx="644525" cy="69723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</xdr:colOff>
      <xdr:row>31</xdr:row>
      <xdr:rowOff>125730</xdr:rowOff>
    </xdr:from>
    <xdr:to>
      <xdr:col>7</xdr:col>
      <xdr:colOff>17780</xdr:colOff>
      <xdr:row>38</xdr:row>
      <xdr:rowOff>24130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090" y="5440680"/>
          <a:ext cx="2066290" cy="1098550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38</xdr:row>
      <xdr:rowOff>47624</xdr:rowOff>
    </xdr:from>
    <xdr:to>
      <xdr:col>6</xdr:col>
      <xdr:colOff>148936</xdr:colOff>
      <xdr:row>38</xdr:row>
      <xdr:rowOff>838199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562090"/>
          <a:ext cx="1005840" cy="790575"/>
        </a:xfrm>
        <a:prstGeom prst="rect">
          <a:avLst/>
        </a:prstGeom>
      </xdr:spPr>
    </xdr:pic>
    <xdr:clientData/>
  </xdr:twoCellAnchor>
  <xdr:oneCellAnchor>
    <xdr:from>
      <xdr:col>4</xdr:col>
      <xdr:colOff>19685</xdr:colOff>
      <xdr:row>38</xdr:row>
      <xdr:rowOff>1116330</xdr:rowOff>
    </xdr:from>
    <xdr:ext cx="2065655" cy="1264920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885" y="7631430"/>
          <a:ext cx="2065655" cy="1264920"/>
        </a:xfrm>
        <a:prstGeom prst="rect">
          <a:avLst/>
        </a:prstGeom>
      </xdr:spPr>
    </xdr:pic>
    <xdr:clientData/>
  </xdr:oneCellAnchor>
  <xdr:oneCellAnchor>
    <xdr:from>
      <xdr:col>3</xdr:col>
      <xdr:colOff>676275</xdr:colOff>
      <xdr:row>46</xdr:row>
      <xdr:rowOff>1905</xdr:rowOff>
    </xdr:from>
    <xdr:ext cx="2132965" cy="1244600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8841105"/>
          <a:ext cx="2132965" cy="1244600"/>
        </a:xfrm>
        <a:prstGeom prst="rect">
          <a:avLst/>
        </a:prstGeom>
      </xdr:spPr>
    </xdr:pic>
    <xdr:clientData/>
  </xdr:oneCellAnchor>
  <xdr:twoCellAnchor editAs="oneCell">
    <xdr:from>
      <xdr:col>9</xdr:col>
      <xdr:colOff>428625</xdr:colOff>
      <xdr:row>32</xdr:row>
      <xdr:rowOff>76200</xdr:rowOff>
    </xdr:from>
    <xdr:to>
      <xdr:col>12</xdr:col>
      <xdr:colOff>272761</xdr:colOff>
      <xdr:row>37</xdr:row>
      <xdr:rowOff>9525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5562600"/>
          <a:ext cx="1005840" cy="790575"/>
        </a:xfrm>
        <a:prstGeom prst="rect">
          <a:avLst/>
        </a:prstGeom>
      </xdr:spPr>
    </xdr:pic>
    <xdr:clientData/>
  </xdr:twoCellAnchor>
  <xdr:twoCellAnchor editAs="oneCell">
    <xdr:from>
      <xdr:col>9</xdr:col>
      <xdr:colOff>683895</xdr:colOff>
      <xdr:row>38</xdr:row>
      <xdr:rowOff>495300</xdr:rowOff>
    </xdr:from>
    <xdr:to>
      <xdr:col>12</xdr:col>
      <xdr:colOff>222885</xdr:colOff>
      <xdr:row>38</xdr:row>
      <xdr:rowOff>1095375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6095" y="7010400"/>
          <a:ext cx="701040" cy="600075"/>
        </a:xfrm>
        <a:prstGeom prst="rect">
          <a:avLst/>
        </a:prstGeom>
      </xdr:spPr>
    </xdr:pic>
    <xdr:clientData/>
  </xdr:twoCellAnchor>
  <xdr:twoCellAnchor editAs="oneCell">
    <xdr:from>
      <xdr:col>9</xdr:col>
      <xdr:colOff>552799</xdr:colOff>
      <xdr:row>41</xdr:row>
      <xdr:rowOff>922</xdr:rowOff>
    </xdr:from>
    <xdr:to>
      <xdr:col>13</xdr:col>
      <xdr:colOff>66326</xdr:colOff>
      <xdr:row>45</xdr:row>
      <xdr:rowOff>145948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7982585"/>
          <a:ext cx="970915" cy="830580"/>
        </a:xfrm>
        <a:prstGeom prst="rect">
          <a:avLst/>
        </a:prstGeom>
      </xdr:spPr>
    </xdr:pic>
    <xdr:clientData/>
  </xdr:twoCellAnchor>
  <xdr:twoCellAnchor editAs="oneCell">
    <xdr:from>
      <xdr:col>8</xdr:col>
      <xdr:colOff>648335</xdr:colOff>
      <xdr:row>46</xdr:row>
      <xdr:rowOff>17145</xdr:rowOff>
    </xdr:from>
    <xdr:to>
      <xdr:col>15</xdr:col>
      <xdr:colOff>53340</xdr:colOff>
      <xdr:row>53</xdr:row>
      <xdr:rowOff>28575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735" y="8856345"/>
          <a:ext cx="2033905" cy="121158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95251</xdr:colOff>
      <xdr:row>3</xdr:row>
      <xdr:rowOff>47626</xdr:rowOff>
    </xdr:from>
    <xdr:to>
      <xdr:col>18</xdr:col>
      <xdr:colOff>676275</xdr:colOff>
      <xdr:row>13</xdr:row>
      <xdr:rowOff>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5425" y="561975"/>
          <a:ext cx="1266825" cy="166687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190500</xdr:colOff>
      <xdr:row>13</xdr:row>
      <xdr:rowOff>142875</xdr:rowOff>
    </xdr:from>
    <xdr:to>
      <xdr:col>18</xdr:col>
      <xdr:colOff>510886</xdr:colOff>
      <xdr:row>18</xdr:row>
      <xdr:rowOff>76200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75" y="2371725"/>
          <a:ext cx="1005840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676276</xdr:colOff>
      <xdr:row>60</xdr:row>
      <xdr:rowOff>0</xdr:rowOff>
    </xdr:from>
    <xdr:to>
      <xdr:col>5</xdr:col>
      <xdr:colOff>38100</xdr:colOff>
      <xdr:row>65</xdr:row>
      <xdr:rowOff>38099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11239500"/>
          <a:ext cx="2105025" cy="89471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65</xdr:row>
      <xdr:rowOff>19050</xdr:rowOff>
    </xdr:from>
    <xdr:to>
      <xdr:col>5</xdr:col>
      <xdr:colOff>28574</xdr:colOff>
      <xdr:row>70</xdr:row>
      <xdr:rowOff>9525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2115800"/>
          <a:ext cx="2075815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70</xdr:row>
      <xdr:rowOff>9525</xdr:rowOff>
    </xdr:from>
    <xdr:to>
      <xdr:col>5</xdr:col>
      <xdr:colOff>28575</xdr:colOff>
      <xdr:row>75</xdr:row>
      <xdr:rowOff>22085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2963525"/>
          <a:ext cx="2085975" cy="869315"/>
        </a:xfrm>
        <a:prstGeom prst="rect">
          <a:avLst/>
        </a:prstGeom>
      </xdr:spPr>
    </xdr:pic>
    <xdr:clientData/>
  </xdr:twoCellAnchor>
  <xdr:twoCellAnchor editAs="oneCell">
    <xdr:from>
      <xdr:col>2</xdr:col>
      <xdr:colOff>380999</xdr:colOff>
      <xdr:row>55</xdr:row>
      <xdr:rowOff>104776</xdr:rowOff>
    </xdr:from>
    <xdr:to>
      <xdr:col>4</xdr:col>
      <xdr:colOff>161924</xdr:colOff>
      <xdr:row>59</xdr:row>
      <xdr:rowOff>76200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965" y="10487025"/>
          <a:ext cx="11525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647065</xdr:colOff>
      <xdr:row>60</xdr:row>
      <xdr:rowOff>1270</xdr:rowOff>
    </xdr:from>
    <xdr:to>
      <xdr:col>9</xdr:col>
      <xdr:colOff>28575</xdr:colOff>
      <xdr:row>65</xdr:row>
      <xdr:rowOff>9525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1865" y="11240770"/>
          <a:ext cx="1438910" cy="865505"/>
        </a:xfrm>
        <a:prstGeom prst="rect">
          <a:avLst/>
        </a:prstGeom>
      </xdr:spPr>
    </xdr:pic>
    <xdr:clientData/>
  </xdr:twoCellAnchor>
  <xdr:twoCellAnchor editAs="oneCell">
    <xdr:from>
      <xdr:col>6</xdr:col>
      <xdr:colOff>647700</xdr:colOff>
      <xdr:row>65</xdr:row>
      <xdr:rowOff>20491</xdr:rowOff>
    </xdr:from>
    <xdr:to>
      <xdr:col>9</xdr:col>
      <xdr:colOff>9525</xdr:colOff>
      <xdr:row>70</xdr:row>
      <xdr:rowOff>9525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12117070"/>
          <a:ext cx="1419225" cy="84645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70</xdr:row>
      <xdr:rowOff>20491</xdr:rowOff>
    </xdr:from>
    <xdr:to>
      <xdr:col>9</xdr:col>
      <xdr:colOff>28575</xdr:colOff>
      <xdr:row>75</xdr:row>
      <xdr:rowOff>19050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12974320"/>
          <a:ext cx="1400175" cy="855980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371476</xdr:colOff>
      <xdr:row>55</xdr:row>
      <xdr:rowOff>85725</xdr:rowOff>
    </xdr:from>
    <xdr:to>
      <xdr:col>8</xdr:col>
      <xdr:colOff>161926</xdr:colOff>
      <xdr:row>59</xdr:row>
      <xdr:rowOff>85724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10467975"/>
          <a:ext cx="476250" cy="685165"/>
        </a:xfrm>
        <a:prstGeom prst="rect">
          <a:avLst/>
        </a:prstGeom>
      </xdr:spPr>
    </xdr:pic>
    <xdr:clientData/>
  </xdr:twoCellAnchor>
  <xdr:twoCellAnchor editAs="oneCell">
    <xdr:from>
      <xdr:col>17</xdr:col>
      <xdr:colOff>66675</xdr:colOff>
      <xdr:row>28</xdr:row>
      <xdr:rowOff>139685</xdr:rowOff>
    </xdr:from>
    <xdr:to>
      <xdr:col>18</xdr:col>
      <xdr:colOff>581025</xdr:colOff>
      <xdr:row>36</xdr:row>
      <xdr:rowOff>8431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6850" y="4939665"/>
          <a:ext cx="1200150" cy="1240790"/>
        </a:xfrm>
        <a:prstGeom prst="rect">
          <a:avLst/>
        </a:prstGeom>
      </xdr:spPr>
    </xdr:pic>
    <xdr:clientData/>
  </xdr:twoCellAnchor>
  <xdr:twoCellAnchor editAs="oneCell">
    <xdr:from>
      <xdr:col>17</xdr:col>
      <xdr:colOff>152400</xdr:colOff>
      <xdr:row>23</xdr:row>
      <xdr:rowOff>19050</xdr:rowOff>
    </xdr:from>
    <xdr:to>
      <xdr:col>18</xdr:col>
      <xdr:colOff>472786</xdr:colOff>
      <xdr:row>28</xdr:row>
      <xdr:rowOff>9525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3962400"/>
          <a:ext cx="1005840" cy="847725"/>
        </a:xfrm>
        <a:prstGeom prst="rect">
          <a:avLst/>
        </a:prstGeom>
      </xdr:spPr>
    </xdr:pic>
    <xdr:clientData/>
  </xdr:twoCellAnchor>
  <xdr:twoCellAnchor editAs="oneCell">
    <xdr:from>
      <xdr:col>17</xdr:col>
      <xdr:colOff>180975</xdr:colOff>
      <xdr:row>38</xdr:row>
      <xdr:rowOff>142875</xdr:rowOff>
    </xdr:from>
    <xdr:to>
      <xdr:col>18</xdr:col>
      <xdr:colOff>501361</xdr:colOff>
      <xdr:row>38</xdr:row>
      <xdr:rowOff>990600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6657975"/>
          <a:ext cx="1005840" cy="847725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40</xdr:row>
      <xdr:rowOff>6341</xdr:rowOff>
    </xdr:from>
    <xdr:to>
      <xdr:col>18</xdr:col>
      <xdr:colOff>647700</xdr:colOff>
      <xdr:row>45</xdr:row>
      <xdr:rowOff>146060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7816215"/>
          <a:ext cx="1323975" cy="997585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54</xdr:row>
      <xdr:rowOff>0</xdr:rowOff>
    </xdr:from>
    <xdr:to>
      <xdr:col>19</xdr:col>
      <xdr:colOff>674688</xdr:colOff>
      <xdr:row>64</xdr:row>
      <xdr:rowOff>161925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75" y="10210800"/>
          <a:ext cx="2045970" cy="1876425"/>
        </a:xfrm>
        <a:prstGeom prst="rect">
          <a:avLst/>
        </a:prstGeom>
      </xdr:spPr>
    </xdr:pic>
    <xdr:clientData/>
  </xdr:twoCellAnchor>
  <xdr:oneCellAnchor>
    <xdr:from>
      <xdr:col>21</xdr:col>
      <xdr:colOff>0</xdr:colOff>
      <xdr:row>54</xdr:row>
      <xdr:rowOff>0</xdr:rowOff>
    </xdr:from>
    <xdr:ext cx="2046288" cy="1876425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10210800"/>
          <a:ext cx="2045970" cy="1876425"/>
        </a:xfrm>
        <a:prstGeom prst="rect">
          <a:avLst/>
        </a:prstGeom>
      </xdr:spPr>
    </xdr:pic>
    <xdr:clientData/>
  </xdr:oneCellAnchor>
  <xdr:twoCellAnchor editAs="oneCell">
    <xdr:from>
      <xdr:col>17</xdr:col>
      <xdr:colOff>282575</xdr:colOff>
      <xdr:row>65</xdr:row>
      <xdr:rowOff>9525</xdr:rowOff>
    </xdr:from>
    <xdr:to>
      <xdr:col>19</xdr:col>
      <xdr:colOff>307975</xdr:colOff>
      <xdr:row>75</xdr:row>
      <xdr:rowOff>161925</xdr:rowOff>
    </xdr:to>
    <xdr:pic>
      <xdr:nvPicPr>
        <xdr:cNvPr id="18" name="図 17" descr="C:\Users\s\Documents\資格・趣味\隆仕事\R3\sannrin1.jpgsannrin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9302750" y="12106275"/>
          <a:ext cx="1397000" cy="1866900"/>
        </a:xfrm>
        <a:prstGeom prst="rect">
          <a:avLst/>
        </a:prstGeom>
      </xdr:spPr>
    </xdr:pic>
    <xdr:clientData/>
  </xdr:twoCellAnchor>
  <xdr:twoCellAnchor editAs="oneCell">
    <xdr:from>
      <xdr:col>17</xdr:col>
      <xdr:colOff>201930</xdr:colOff>
      <xdr:row>76</xdr:row>
      <xdr:rowOff>41910</xdr:rowOff>
    </xdr:from>
    <xdr:to>
      <xdr:col>19</xdr:col>
      <xdr:colOff>426720</xdr:colOff>
      <xdr:row>86</xdr:row>
      <xdr:rowOff>142240</xdr:rowOff>
    </xdr:to>
    <xdr:pic>
      <xdr:nvPicPr>
        <xdr:cNvPr id="27" name="図 26" descr="C:\Users\s\Documents\資格・趣味\隆仕事\R3\shigaika1.jpgshigaika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>
        <a:xfrm>
          <a:off x="9222105" y="14024610"/>
          <a:ext cx="1596390" cy="1814830"/>
        </a:xfrm>
        <a:prstGeom prst="rect">
          <a:avLst/>
        </a:prstGeom>
      </xdr:spPr>
    </xdr:pic>
    <xdr:clientData/>
  </xdr:twoCellAnchor>
  <xdr:twoCellAnchor editAs="oneCell">
    <xdr:from>
      <xdr:col>17</xdr:col>
      <xdr:colOff>29210</xdr:colOff>
      <xdr:row>87</xdr:row>
      <xdr:rowOff>28575</xdr:rowOff>
    </xdr:from>
    <xdr:to>
      <xdr:col>19</xdr:col>
      <xdr:colOff>662940</xdr:colOff>
      <xdr:row>97</xdr:row>
      <xdr:rowOff>114300</xdr:rowOff>
    </xdr:to>
    <xdr:pic>
      <xdr:nvPicPr>
        <xdr:cNvPr id="28" name="図 27" descr="C:\Users\s\Documents\資格・趣味\隆仕事\R3\syogyo1.jpgsyogyo1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>
        <a:xfrm>
          <a:off x="9049385" y="15897225"/>
          <a:ext cx="2005330" cy="1800225"/>
        </a:xfrm>
        <a:prstGeom prst="rect">
          <a:avLst/>
        </a:prstGeom>
      </xdr:spPr>
    </xdr:pic>
    <xdr:clientData/>
  </xdr:twoCellAnchor>
  <xdr:twoCellAnchor editAs="oneCell">
    <xdr:from>
      <xdr:col>20</xdr:col>
      <xdr:colOff>671195</xdr:colOff>
      <xdr:row>64</xdr:row>
      <xdr:rowOff>161925</xdr:rowOff>
    </xdr:from>
    <xdr:to>
      <xdr:col>23</xdr:col>
      <xdr:colOff>666750</xdr:colOff>
      <xdr:row>76</xdr:row>
      <xdr:rowOff>4434</xdr:rowOff>
    </xdr:to>
    <xdr:pic>
      <xdr:nvPicPr>
        <xdr:cNvPr id="29" name="図 28" descr="C:\Users\s\Documents\資格・趣味\隆仕事\R3\sannrin2.jpgsannrin2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>
        <a:xfrm>
          <a:off x="11748770" y="12087225"/>
          <a:ext cx="2052955" cy="1899909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76</xdr:row>
      <xdr:rowOff>38100</xdr:rowOff>
    </xdr:from>
    <xdr:to>
      <xdr:col>24</xdr:col>
      <xdr:colOff>36195</xdr:colOff>
      <xdr:row>87</xdr:row>
      <xdr:rowOff>19050</xdr:rowOff>
    </xdr:to>
    <xdr:pic>
      <xdr:nvPicPr>
        <xdr:cNvPr id="30" name="図 29" descr="C:\Users\s\Documents\資格・趣味\隆仕事\R3\shigaika2.jpgshigaika2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>
        <a:xfrm>
          <a:off x="11763375" y="14020800"/>
          <a:ext cx="2093595" cy="1866900"/>
        </a:xfrm>
        <a:prstGeom prst="rect">
          <a:avLst/>
        </a:prstGeom>
      </xdr:spPr>
    </xdr:pic>
    <xdr:clientData/>
  </xdr:twoCellAnchor>
  <xdr:twoCellAnchor editAs="oneCell">
    <xdr:from>
      <xdr:col>20</xdr:col>
      <xdr:colOff>671830</xdr:colOff>
      <xdr:row>86</xdr:row>
      <xdr:rowOff>162560</xdr:rowOff>
    </xdr:from>
    <xdr:to>
      <xdr:col>24</xdr:col>
      <xdr:colOff>42545</xdr:colOff>
      <xdr:row>98</xdr:row>
      <xdr:rowOff>27940</xdr:rowOff>
    </xdr:to>
    <xdr:pic>
      <xdr:nvPicPr>
        <xdr:cNvPr id="31" name="図 30" descr="C:\Users\s\Documents\資格・趣味\隆仕事\R3\syogyo2.jpgsyogyo2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>
        <a:xfrm>
          <a:off x="11749405" y="15859760"/>
          <a:ext cx="2113915" cy="192278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7</xdr:row>
      <xdr:rowOff>95250</xdr:rowOff>
    </xdr:from>
    <xdr:to>
      <xdr:col>13</xdr:col>
      <xdr:colOff>206681</xdr:colOff>
      <xdr:row>12</xdr:row>
      <xdr:rowOff>85725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1295400"/>
          <a:ext cx="663575" cy="8477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9526</xdr:colOff>
      <xdr:row>13</xdr:row>
      <xdr:rowOff>152400</xdr:rowOff>
    </xdr:from>
    <xdr:to>
      <xdr:col>13</xdr:col>
      <xdr:colOff>247650</xdr:colOff>
      <xdr:row>19</xdr:row>
      <xdr:rowOff>19050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2381250"/>
          <a:ext cx="752475" cy="895350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247649</xdr:colOff>
      <xdr:row>21</xdr:row>
      <xdr:rowOff>155956</xdr:rowOff>
    </xdr:from>
    <xdr:to>
      <xdr:col>13</xdr:col>
      <xdr:colOff>57150</xdr:colOff>
      <xdr:row>24</xdr:row>
      <xdr:rowOff>23133</xdr:rowOff>
    </xdr:to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015" y="3756025"/>
          <a:ext cx="581660" cy="38163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24</xdr:row>
      <xdr:rowOff>1</xdr:rowOff>
    </xdr:from>
    <xdr:to>
      <xdr:col>13</xdr:col>
      <xdr:colOff>38100</xdr:colOff>
      <xdr:row>26</xdr:row>
      <xdr:rowOff>19050</xdr:rowOff>
    </xdr:to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114800"/>
          <a:ext cx="552450" cy="36195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19051</xdr:colOff>
      <xdr:row>26</xdr:row>
      <xdr:rowOff>38101</xdr:rowOff>
    </xdr:from>
    <xdr:to>
      <xdr:col>13</xdr:col>
      <xdr:colOff>28575</xdr:colOff>
      <xdr:row>28</xdr:row>
      <xdr:rowOff>38101</xdr:rowOff>
    </xdr:to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4495800"/>
          <a:ext cx="523875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31</xdr:row>
      <xdr:rowOff>46990</xdr:rowOff>
    </xdr:from>
    <xdr:to>
      <xdr:col>3</xdr:col>
      <xdr:colOff>122901</xdr:colOff>
      <xdr:row>38</xdr:row>
      <xdr:rowOff>28575</xdr:rowOff>
    </xdr:to>
    <xdr:pic>
      <xdr:nvPicPr>
        <xdr:cNvPr id="38" name="図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5361940"/>
          <a:ext cx="1503680" cy="1181735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38</xdr:row>
      <xdr:rowOff>54610</xdr:rowOff>
    </xdr:from>
    <xdr:to>
      <xdr:col>2</xdr:col>
      <xdr:colOff>476250</xdr:colOff>
      <xdr:row>38</xdr:row>
      <xdr:rowOff>1115695</xdr:rowOff>
    </xdr:to>
    <xdr:pic>
      <xdr:nvPicPr>
        <xdr:cNvPr id="39" name="図 38" descr="C:\Users\s\Documents\資格・趣味\隆仕事\R3\oni.jpgoni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>
        <a:xfrm>
          <a:off x="866775" y="6569710"/>
          <a:ext cx="981075" cy="1061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I61"/>
  <sheetViews>
    <sheetView showGridLines="0" showRowColHeaders="0" tabSelected="1" topLeftCell="A2" zoomScaleNormal="100" workbookViewId="0">
      <selection activeCell="O11" sqref="O11:W13"/>
    </sheetView>
  </sheetViews>
  <sheetFormatPr defaultColWidth="1.5" defaultRowHeight="9" customHeight="1" x14ac:dyDescent="0.15"/>
  <cols>
    <col min="1" max="1" width="4.25" customWidth="1"/>
    <col min="24" max="25" width="2.25" style="9" customWidth="1"/>
    <col min="26" max="26" width="1.5" style="9" customWidth="1"/>
    <col min="27" max="30" width="2.5" bestFit="1" customWidth="1"/>
    <col min="31" max="31" width="1.5" customWidth="1"/>
    <col min="32" max="32" width="1.625" customWidth="1"/>
    <col min="33" max="33" width="2.5" style="10" bestFit="1" customWidth="1"/>
    <col min="34" max="34" width="2.5" bestFit="1" customWidth="1"/>
    <col min="35" max="36" width="1" customWidth="1"/>
    <col min="37" max="37" width="1.5" customWidth="1"/>
    <col min="38" max="41" width="1.75" customWidth="1"/>
    <col min="42" max="42" width="1.5" customWidth="1"/>
    <col min="43" max="74" width="1.75" customWidth="1"/>
    <col min="75" max="76" width="1" customWidth="1"/>
    <col min="77" max="79" width="1.625" customWidth="1"/>
    <col min="80" max="80" width="1" customWidth="1"/>
    <col min="81" max="82" width="1.625" customWidth="1"/>
    <col min="83" max="87" width="2.5" bestFit="1" customWidth="1"/>
  </cols>
  <sheetData>
    <row r="1" spans="1:76" ht="9" hidden="1" customHeight="1" x14ac:dyDescent="0.15">
      <c r="AG1" s="12"/>
    </row>
    <row r="2" spans="1:76" ht="9" customHeight="1" x14ac:dyDescent="0.15">
      <c r="AC2" s="71"/>
      <c r="AD2" s="71"/>
      <c r="AE2" s="71"/>
      <c r="AF2" s="71"/>
      <c r="AG2" s="71"/>
      <c r="AH2" s="71"/>
      <c r="AI2" s="71"/>
      <c r="AJ2" s="71"/>
      <c r="AL2" s="11">
        <f>IF(X17=1,1,0)</f>
        <v>0</v>
      </c>
    </row>
    <row r="3" spans="1:76" ht="9" customHeight="1" x14ac:dyDescent="0.15">
      <c r="A3" s="73" t="s">
        <v>55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C3" s="71"/>
      <c r="AD3" s="71"/>
      <c r="AE3" s="71"/>
      <c r="AF3" s="71"/>
      <c r="AG3" s="71"/>
      <c r="AH3" s="71"/>
      <c r="AI3" s="71"/>
      <c r="AJ3" s="71"/>
    </row>
    <row r="4" spans="1:76" ht="9" customHeight="1" x14ac:dyDescent="0.1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C4" s="71"/>
      <c r="AD4" s="71"/>
      <c r="AE4" s="71"/>
      <c r="AF4" s="71"/>
      <c r="AG4" s="71"/>
      <c r="AH4" s="71"/>
      <c r="AI4" s="71"/>
      <c r="AJ4" s="71"/>
      <c r="AQ4" s="22"/>
      <c r="AR4" s="22"/>
      <c r="AS4" s="22"/>
      <c r="AT4" s="22"/>
      <c r="AU4" s="22"/>
      <c r="AV4" s="22"/>
      <c r="AW4" s="22"/>
      <c r="AX4" s="22"/>
      <c r="AY4" s="22"/>
      <c r="AZ4" s="22"/>
    </row>
    <row r="5" spans="1:76" ht="9" customHeight="1" x14ac:dyDescent="0.1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C5" s="71"/>
      <c r="AD5" s="71"/>
      <c r="AE5" s="71"/>
      <c r="AF5" s="71"/>
      <c r="AG5" s="71"/>
      <c r="AH5" s="71"/>
      <c r="AI5" s="71"/>
      <c r="AJ5" s="71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1:76" ht="9" customHeight="1" x14ac:dyDescent="0.15">
      <c r="A6" s="79" t="s">
        <v>57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1"/>
      <c r="AD6" s="71"/>
      <c r="AE6" s="71"/>
      <c r="AF6" s="71"/>
      <c r="AG6" s="71"/>
      <c r="AH6" s="71"/>
      <c r="AI6" s="71"/>
      <c r="AJ6" s="71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1:76" ht="9" customHeight="1" x14ac:dyDescent="0.1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1"/>
      <c r="AD7" s="71"/>
      <c r="AE7" s="71"/>
      <c r="AF7" s="71"/>
      <c r="AG7" s="71"/>
      <c r="AH7" s="71"/>
      <c r="AI7" s="71"/>
      <c r="AJ7" s="71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 spans="1:76" ht="9" customHeight="1" x14ac:dyDescent="0.1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1"/>
      <c r="AD8" s="71"/>
      <c r="AE8" s="71"/>
      <c r="AF8" s="71"/>
      <c r="AG8" s="71"/>
      <c r="AH8" s="71"/>
      <c r="AI8" s="71"/>
      <c r="AJ8" s="71"/>
      <c r="AQ8" s="36"/>
      <c r="AR8" s="37" t="str">
        <f t="shared" ref="AR8:BO8" si="0">$X$17</f>
        <v/>
      </c>
      <c r="AS8" s="37" t="str">
        <f t="shared" si="0"/>
        <v/>
      </c>
      <c r="AT8" s="37" t="str">
        <f t="shared" si="0"/>
        <v/>
      </c>
      <c r="AU8" s="37" t="str">
        <f t="shared" si="0"/>
        <v/>
      </c>
      <c r="AV8" s="37" t="str">
        <f t="shared" si="0"/>
        <v/>
      </c>
      <c r="AW8" s="37" t="str">
        <f t="shared" si="0"/>
        <v/>
      </c>
      <c r="AX8" s="37" t="str">
        <f t="shared" si="0"/>
        <v/>
      </c>
      <c r="AY8" s="37" t="str">
        <f t="shared" si="0"/>
        <v/>
      </c>
      <c r="AZ8" s="37" t="str">
        <f t="shared" si="0"/>
        <v/>
      </c>
      <c r="BA8" s="37" t="str">
        <f t="shared" si="0"/>
        <v/>
      </c>
      <c r="BB8" s="37" t="str">
        <f t="shared" si="0"/>
        <v/>
      </c>
      <c r="BC8" s="37" t="str">
        <f t="shared" si="0"/>
        <v/>
      </c>
      <c r="BD8" s="37" t="str">
        <f t="shared" si="0"/>
        <v/>
      </c>
      <c r="BE8" s="37" t="str">
        <f t="shared" si="0"/>
        <v/>
      </c>
      <c r="BF8" s="37" t="str">
        <f t="shared" si="0"/>
        <v/>
      </c>
      <c r="BG8" s="37" t="str">
        <f t="shared" si="0"/>
        <v/>
      </c>
      <c r="BH8" s="37" t="str">
        <f t="shared" si="0"/>
        <v/>
      </c>
      <c r="BI8" s="37" t="str">
        <f t="shared" si="0"/>
        <v/>
      </c>
      <c r="BJ8" s="37" t="str">
        <f t="shared" si="0"/>
        <v/>
      </c>
      <c r="BK8" s="37" t="str">
        <f t="shared" si="0"/>
        <v/>
      </c>
      <c r="BL8" s="37" t="str">
        <f t="shared" si="0"/>
        <v/>
      </c>
      <c r="BM8" s="37" t="str">
        <f t="shared" si="0"/>
        <v/>
      </c>
      <c r="BN8" s="37" t="str">
        <f t="shared" si="0"/>
        <v/>
      </c>
      <c r="BO8" s="37" t="str">
        <f t="shared" si="0"/>
        <v/>
      </c>
      <c r="BP8" s="12"/>
    </row>
    <row r="9" spans="1:76" ht="9" customHeight="1" x14ac:dyDescent="0.1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G9" s="12"/>
      <c r="AP9" s="14"/>
      <c r="AQ9" s="18"/>
      <c r="AR9" s="22">
        <f t="shared" ref="AR9:AR15" si="1">$X$53</f>
        <v>0</v>
      </c>
      <c r="AS9" s="27"/>
      <c r="AT9" s="27"/>
      <c r="AU9" s="27"/>
      <c r="AV9" s="27"/>
      <c r="AW9" s="27"/>
      <c r="AX9" s="27" t="str">
        <f>$X$23</f>
        <v/>
      </c>
      <c r="AY9" s="27" t="str">
        <f>$X$23</f>
        <v/>
      </c>
      <c r="AZ9" s="27"/>
      <c r="BA9" s="27"/>
      <c r="BB9" s="27"/>
      <c r="BC9" s="22" t="str">
        <f>$X$44</f>
        <v/>
      </c>
      <c r="BD9" s="27"/>
      <c r="BE9" s="27"/>
      <c r="BF9" s="27"/>
      <c r="BG9" s="27"/>
      <c r="BH9" s="27" t="str">
        <f>$X$23</f>
        <v/>
      </c>
      <c r="BI9" s="27" t="str">
        <f>$X$23</f>
        <v/>
      </c>
      <c r="BJ9" s="27"/>
      <c r="BK9" s="27"/>
      <c r="BL9" s="27"/>
      <c r="BM9" s="27"/>
      <c r="BN9" s="27"/>
      <c r="BO9" s="22">
        <f t="shared" ref="BO9:BO15" si="2">$X$53</f>
        <v>0</v>
      </c>
      <c r="BP9" s="43"/>
      <c r="BQ9" s="12"/>
    </row>
    <row r="10" spans="1:76" ht="9" customHeight="1" x14ac:dyDescent="0.15">
      <c r="Y10" s="11">
        <f>SUM(Y11:Y61)</f>
        <v>15</v>
      </c>
      <c r="AO10" s="14"/>
      <c r="AP10" s="18"/>
      <c r="AR10" s="22">
        <f t="shared" si="1"/>
        <v>0</v>
      </c>
      <c r="AS10" s="11">
        <f>IF(X53=3,1,0)</f>
        <v>0</v>
      </c>
      <c r="AU10" s="22"/>
      <c r="AY10" s="22"/>
      <c r="AZ10" s="22"/>
      <c r="BA10" s="22"/>
      <c r="BB10" s="22" t="str">
        <f>$X$44</f>
        <v/>
      </c>
      <c r="BC10" s="22"/>
      <c r="BD10" s="22"/>
      <c r="BE10" s="22"/>
      <c r="BF10" s="22"/>
      <c r="BN10" s="11">
        <f>IF(X53&gt;0,1,0)</f>
        <v>0</v>
      </c>
      <c r="BO10" s="22">
        <f t="shared" si="2"/>
        <v>0</v>
      </c>
      <c r="BQ10" s="43"/>
      <c r="BR10" s="12"/>
    </row>
    <row r="11" spans="1:76" ht="8.25" customHeight="1" x14ac:dyDescent="0.15">
      <c r="B11" s="48"/>
      <c r="C11" s="48"/>
      <c r="D11" s="67" t="s">
        <v>50</v>
      </c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53"/>
      <c r="P11" s="53"/>
      <c r="Q11" s="53"/>
      <c r="R11" s="53"/>
      <c r="S11" s="53"/>
      <c r="T11" s="53"/>
      <c r="U11" s="53"/>
      <c r="V11" s="53"/>
      <c r="W11" s="53"/>
      <c r="X11" s="9" t="str">
        <f>IF(O11="","",VLOOKUP(O11,データ!A6:B8,2,FALSE))</f>
        <v/>
      </c>
      <c r="Y11" s="9">
        <f>IF(O11="",1,0)</f>
        <v>1</v>
      </c>
      <c r="Z11" s="9" t="str">
        <f>IF(O11="","",VLOOKUP(O11,データ!A6:C8,3,FALSE))</f>
        <v/>
      </c>
      <c r="AN11" s="14"/>
      <c r="AO11" s="18"/>
      <c r="AR11" s="22">
        <f t="shared" si="1"/>
        <v>0</v>
      </c>
      <c r="AT11" s="22"/>
      <c r="AY11" s="38">
        <f>IF($O$14="",0,$X$14)</f>
        <v>0</v>
      </c>
      <c r="AZ11" s="22"/>
      <c r="BA11" s="22" t="str">
        <f>$X$44</f>
        <v/>
      </c>
      <c r="BB11" s="22"/>
      <c r="BC11" s="22"/>
      <c r="BD11" s="22"/>
      <c r="BE11" s="22"/>
      <c r="BF11" s="22"/>
      <c r="BL11" s="39"/>
      <c r="BM11" s="39"/>
      <c r="BO11" s="22">
        <f t="shared" si="2"/>
        <v>0</v>
      </c>
      <c r="BR11" s="43"/>
      <c r="BS11" s="12"/>
    </row>
    <row r="12" spans="1:76" ht="8.25" customHeight="1" x14ac:dyDescent="0.15">
      <c r="B12" s="48"/>
      <c r="C12" s="48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8"/>
      <c r="O12" s="53"/>
      <c r="P12" s="53"/>
      <c r="Q12" s="53"/>
      <c r="R12" s="53"/>
      <c r="S12" s="53"/>
      <c r="T12" s="53"/>
      <c r="U12" s="53"/>
      <c r="V12" s="53"/>
      <c r="W12" s="53"/>
      <c r="AM12" s="14"/>
      <c r="AN12" s="18"/>
      <c r="AR12" s="22">
        <f t="shared" si="1"/>
        <v>0</v>
      </c>
      <c r="AS12" s="22"/>
      <c r="AY12" s="39"/>
      <c r="AZ12" s="22" t="str">
        <f>$X$44</f>
        <v/>
      </c>
      <c r="BA12" s="22"/>
      <c r="BB12" s="22"/>
      <c r="BC12" s="25">
        <f>IF(OR($X$20=1,$X$20=2),0,$X$20)</f>
        <v>0</v>
      </c>
      <c r="BD12" s="22"/>
      <c r="BE12" s="22"/>
      <c r="BF12" s="22"/>
      <c r="BI12" s="22"/>
      <c r="BJ12" s="38">
        <f>IF($O$35="",0,IF(X35&lt;=2,0,$X$35))</f>
        <v>0</v>
      </c>
      <c r="BK12" s="39"/>
      <c r="BL12" s="39"/>
      <c r="BM12" s="22"/>
      <c r="BN12" s="22"/>
      <c r="BO12" s="22">
        <f t="shared" si="2"/>
        <v>0</v>
      </c>
      <c r="BS12" s="43"/>
      <c r="BT12" s="12"/>
    </row>
    <row r="13" spans="1:76" ht="8.25" customHeight="1" x14ac:dyDescent="0.15">
      <c r="B13" s="48"/>
      <c r="C13" s="48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8"/>
      <c r="O13" s="53"/>
      <c r="P13" s="53"/>
      <c r="Q13" s="53"/>
      <c r="R13" s="53"/>
      <c r="S13" s="53"/>
      <c r="T13" s="53"/>
      <c r="U13" s="53"/>
      <c r="V13" s="53"/>
      <c r="W13" s="53"/>
      <c r="AL13" s="14"/>
      <c r="AM13" s="18"/>
      <c r="AR13" s="22">
        <f t="shared" si="1"/>
        <v>0</v>
      </c>
      <c r="AY13" s="22" t="str">
        <f>$X$44</f>
        <v/>
      </c>
      <c r="AZ13" s="39"/>
      <c r="BA13" s="22"/>
      <c r="BB13" s="22"/>
      <c r="BC13" s="65"/>
      <c r="BD13" s="65"/>
      <c r="BE13" s="65"/>
      <c r="BF13" s="22"/>
      <c r="BI13" s="22"/>
      <c r="BJ13" s="51"/>
      <c r="BK13" s="51"/>
      <c r="BL13" s="51"/>
      <c r="BM13" s="51"/>
      <c r="BN13" s="22"/>
      <c r="BO13" s="22">
        <f t="shared" si="2"/>
        <v>0</v>
      </c>
      <c r="BT13" s="43"/>
      <c r="BU13" s="12"/>
    </row>
    <row r="14" spans="1:76" ht="8.25" customHeight="1" x14ac:dyDescent="0.15">
      <c r="B14" s="48"/>
      <c r="C14" s="49" t="s">
        <v>0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50"/>
      <c r="O14" s="53"/>
      <c r="P14" s="53"/>
      <c r="Q14" s="53"/>
      <c r="R14" s="53"/>
      <c r="S14" s="53"/>
      <c r="T14" s="53"/>
      <c r="U14" s="53"/>
      <c r="V14" s="53"/>
      <c r="W14" s="53"/>
      <c r="X14" s="9" t="str">
        <f>IF(O14="","",VLOOKUP(O14,データ!D6:E8,2,FALSE))</f>
        <v/>
      </c>
      <c r="Y14" s="9">
        <f>IF(O14="",1,0)</f>
        <v>1</v>
      </c>
      <c r="Z14" s="9" t="str">
        <f>IF(O14="","",VLOOKUP(O14,データ!D6:F8,3,FALSE))</f>
        <v/>
      </c>
      <c r="AF14" s="13"/>
      <c r="AK14" s="14"/>
      <c r="AL14" s="18"/>
      <c r="AQ14" s="22"/>
      <c r="AR14" s="22">
        <f t="shared" si="1"/>
        <v>0</v>
      </c>
      <c r="AX14" s="22" t="str">
        <f>$X$44</f>
        <v/>
      </c>
      <c r="AY14" s="39"/>
      <c r="AZ14" s="39"/>
      <c r="BA14" s="22"/>
      <c r="BB14" s="22"/>
      <c r="BC14" s="65"/>
      <c r="BD14" s="65"/>
      <c r="BE14" s="65"/>
      <c r="BF14" s="22"/>
      <c r="BI14" s="22"/>
      <c r="BJ14" s="51"/>
      <c r="BK14" s="51"/>
      <c r="BL14" s="51"/>
      <c r="BM14" s="51"/>
      <c r="BN14" s="22"/>
      <c r="BO14" s="22">
        <f t="shared" si="2"/>
        <v>0</v>
      </c>
      <c r="BU14" s="43"/>
      <c r="BV14" s="12"/>
    </row>
    <row r="15" spans="1:76" ht="8.25" customHeight="1" x14ac:dyDescent="0.15"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0"/>
      <c r="O15" s="53"/>
      <c r="P15" s="53"/>
      <c r="Q15" s="53"/>
      <c r="R15" s="53"/>
      <c r="S15" s="53"/>
      <c r="T15" s="53"/>
      <c r="U15" s="53"/>
      <c r="V15" s="53"/>
      <c r="W15" s="53"/>
      <c r="AJ15" s="14"/>
      <c r="AK15" s="18"/>
      <c r="AP15" s="22"/>
      <c r="AR15" s="22">
        <f t="shared" si="1"/>
        <v>0</v>
      </c>
      <c r="AW15" s="22" t="str">
        <f>$X$44</f>
        <v/>
      </c>
      <c r="AY15" s="39"/>
      <c r="AZ15" s="39"/>
      <c r="BA15" s="42"/>
      <c r="BB15" s="42"/>
      <c r="BC15" s="65"/>
      <c r="BD15" s="65"/>
      <c r="BE15" s="65"/>
      <c r="BF15" s="42"/>
      <c r="BI15" s="22"/>
      <c r="BJ15" s="51"/>
      <c r="BK15" s="51"/>
      <c r="BL15" s="51"/>
      <c r="BM15" s="51"/>
      <c r="BN15" s="22"/>
      <c r="BO15" s="22">
        <f t="shared" si="2"/>
        <v>0</v>
      </c>
      <c r="BV15" s="43"/>
      <c r="BW15" s="12"/>
    </row>
    <row r="16" spans="1:76" ht="8.25" customHeight="1" x14ac:dyDescent="0.15"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0"/>
      <c r="O16" s="53"/>
      <c r="P16" s="53"/>
      <c r="Q16" s="53"/>
      <c r="R16" s="53"/>
      <c r="S16" s="53"/>
      <c r="T16" s="53"/>
      <c r="U16" s="53"/>
      <c r="V16" s="53"/>
      <c r="W16" s="53"/>
      <c r="AI16" s="14"/>
      <c r="AJ16" s="18"/>
      <c r="AK16" s="19"/>
      <c r="AL16" s="20" t="str">
        <f t="shared" ref="AL16:AN16" si="3">$X$23</f>
        <v/>
      </c>
      <c r="AM16" s="20" t="str">
        <f t="shared" si="3"/>
        <v/>
      </c>
      <c r="AN16" s="20" t="str">
        <f t="shared" si="3"/>
        <v/>
      </c>
      <c r="AO16" s="20"/>
      <c r="AP16" s="27">
        <f>$X$53</f>
        <v>0</v>
      </c>
      <c r="AQ16" s="20"/>
      <c r="AR16" s="27" t="str">
        <f t="shared" ref="AR16:AR25" si="4">$X$59</f>
        <v/>
      </c>
      <c r="AS16" s="27"/>
      <c r="AT16" s="27"/>
      <c r="AU16" s="27"/>
      <c r="AV16" s="27" t="str">
        <f>$X$23</f>
        <v/>
      </c>
      <c r="AW16" s="27" t="str">
        <f>$X$23</f>
        <v/>
      </c>
      <c r="AX16" s="27"/>
      <c r="AY16" s="27"/>
      <c r="AZ16" s="27"/>
      <c r="BA16" s="27"/>
      <c r="BB16" s="27" t="str">
        <f t="shared" ref="BB16:BE16" si="5">$X$23</f>
        <v/>
      </c>
      <c r="BC16" s="27" t="str">
        <f t="shared" si="5"/>
        <v/>
      </c>
      <c r="BD16" s="27" t="str">
        <f t="shared" si="5"/>
        <v/>
      </c>
      <c r="BE16" s="27" t="str">
        <f t="shared" si="5"/>
        <v/>
      </c>
      <c r="BF16" s="27"/>
      <c r="BG16" s="27" t="str">
        <f>$X$44</f>
        <v/>
      </c>
      <c r="BH16" s="27"/>
      <c r="BI16" s="27"/>
      <c r="BJ16" s="27" t="str">
        <f>$X$23</f>
        <v/>
      </c>
      <c r="BK16" s="27" t="str">
        <f>$X$23</f>
        <v/>
      </c>
      <c r="BL16" s="27"/>
      <c r="BM16" s="27"/>
      <c r="BN16" s="27"/>
      <c r="BO16" s="20"/>
      <c r="BP16" s="27" t="str">
        <f t="shared" ref="BP16:BP25" si="6">$X$59</f>
        <v/>
      </c>
      <c r="BQ16" s="20" t="str">
        <f>$X$23</f>
        <v/>
      </c>
      <c r="BR16" s="20" t="str">
        <f>$X$23</f>
        <v/>
      </c>
      <c r="BS16" s="20" t="str">
        <f>$X$23</f>
        <v/>
      </c>
      <c r="BT16" s="20" t="str">
        <f>$X$23</f>
        <v/>
      </c>
      <c r="BU16" s="19"/>
      <c r="BV16" s="19"/>
      <c r="BW16" s="43"/>
      <c r="BX16" s="12"/>
    </row>
    <row r="17" spans="2:87" ht="8.25" customHeight="1" x14ac:dyDescent="0.15">
      <c r="B17" s="48"/>
      <c r="C17" s="48"/>
      <c r="D17" s="52" t="s">
        <v>1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3"/>
      <c r="P17" s="53"/>
      <c r="Q17" s="53"/>
      <c r="R17" s="53"/>
      <c r="S17" s="53"/>
      <c r="T17" s="53"/>
      <c r="U17" s="53"/>
      <c r="V17" s="53"/>
      <c r="W17" s="53"/>
      <c r="X17" s="9" t="str">
        <f>IF(O17="","",VLOOKUP(O17,データ!G7:H8,2,FALSE))</f>
        <v/>
      </c>
      <c r="Y17" s="9">
        <f>IF(O17="",1,0)</f>
        <v>1</v>
      </c>
      <c r="Z17" s="11" t="str">
        <f>IF(O17="","",VLOOKUP(O17,データ!G7:I8,3,FALSE))</f>
        <v/>
      </c>
      <c r="AH17" s="14"/>
      <c r="AI17" s="18"/>
      <c r="AJ17" s="21"/>
      <c r="AK17" s="21"/>
      <c r="AL17" s="21"/>
      <c r="AM17" s="21"/>
      <c r="AN17" s="22"/>
      <c r="AO17" s="22"/>
      <c r="AP17" s="22">
        <f t="shared" ref="AP17:AP25" si="7">$X$53</f>
        <v>0</v>
      </c>
      <c r="AQ17" s="22"/>
      <c r="AR17" s="22" t="str">
        <f t="shared" si="4"/>
        <v/>
      </c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 t="str">
        <f>$X$44</f>
        <v/>
      </c>
      <c r="BG17" s="22"/>
      <c r="BH17" s="22"/>
      <c r="BI17" s="22"/>
      <c r="BJ17" s="22"/>
      <c r="BK17" s="22"/>
      <c r="BL17" s="22"/>
      <c r="BM17" s="22"/>
      <c r="BN17" s="22"/>
      <c r="BO17" s="22"/>
      <c r="BP17" s="22" t="str">
        <f t="shared" si="6"/>
        <v/>
      </c>
      <c r="BQ17" s="22"/>
      <c r="BR17" s="22"/>
      <c r="BS17" s="22"/>
      <c r="BT17" s="21"/>
      <c r="BU17" s="21"/>
      <c r="BV17" s="21"/>
      <c r="BW17" s="21"/>
      <c r="BX17" s="43"/>
      <c r="BY17" s="12"/>
    </row>
    <row r="18" spans="2:87" ht="8.25" customHeight="1" x14ac:dyDescent="0.15">
      <c r="B18" s="48"/>
      <c r="C18" s="48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3"/>
      <c r="P18" s="53"/>
      <c r="Q18" s="53"/>
      <c r="R18" s="53"/>
      <c r="S18" s="53"/>
      <c r="T18" s="53"/>
      <c r="U18" s="53"/>
      <c r="V18" s="53"/>
      <c r="W18" s="53"/>
      <c r="AG18" s="14"/>
      <c r="AH18" s="23"/>
      <c r="AI18" s="14" t="str">
        <f>$X$29</f>
        <v/>
      </c>
      <c r="AJ18" s="24" t="str">
        <f t="shared" ref="AJ18:AJ41" si="8">$X$29</f>
        <v/>
      </c>
      <c r="AK18" s="21"/>
      <c r="AL18" s="21"/>
      <c r="AM18" s="21"/>
      <c r="AN18" s="22"/>
      <c r="AO18" s="22"/>
      <c r="AP18" s="22">
        <f t="shared" si="7"/>
        <v>0</v>
      </c>
      <c r="AQ18" s="38">
        <f>IF(X53&gt;1,1,0)</f>
        <v>0</v>
      </c>
      <c r="AR18" s="22" t="str">
        <f t="shared" si="4"/>
        <v/>
      </c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 t="str">
        <f>$X$44</f>
        <v/>
      </c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 t="str">
        <f t="shared" si="6"/>
        <v/>
      </c>
      <c r="BQ18" s="22"/>
      <c r="BR18" s="22"/>
      <c r="BS18" s="22"/>
      <c r="BT18" s="21"/>
      <c r="BU18" s="21"/>
      <c r="BV18" s="21"/>
      <c r="BW18" s="33" t="str">
        <f t="shared" ref="BW18:BW28" si="9">$X$29</f>
        <v/>
      </c>
      <c r="BX18" s="14" t="str">
        <f>$X$29</f>
        <v/>
      </c>
      <c r="BY18" s="45"/>
    </row>
    <row r="19" spans="2:87" ht="8.25" customHeight="1" x14ac:dyDescent="0.15">
      <c r="B19" s="48"/>
      <c r="C19" s="48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3"/>
      <c r="Q19" s="53"/>
      <c r="R19" s="53"/>
      <c r="S19" s="53"/>
      <c r="T19" s="53"/>
      <c r="U19" s="53"/>
      <c r="V19" s="53"/>
      <c r="W19" s="53"/>
      <c r="AG19" s="14"/>
      <c r="AH19" s="23"/>
      <c r="AI19" s="14" t="str">
        <f>$X$29</f>
        <v/>
      </c>
      <c r="AJ19" s="24" t="str">
        <f t="shared" si="8"/>
        <v/>
      </c>
      <c r="AK19" s="21"/>
      <c r="AL19" s="21"/>
      <c r="AM19" s="21"/>
      <c r="AN19" s="22"/>
      <c r="AO19" s="22"/>
      <c r="AP19" s="22">
        <f t="shared" si="7"/>
        <v>0</v>
      </c>
      <c r="AQ19" s="22"/>
      <c r="AR19" s="22" t="str">
        <f t="shared" si="4"/>
        <v/>
      </c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 t="str">
        <f>$X$44</f>
        <v/>
      </c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 t="str">
        <f t="shared" si="6"/>
        <v/>
      </c>
      <c r="BQ19" s="22"/>
      <c r="BR19" s="22"/>
      <c r="BS19" s="22"/>
      <c r="BT19" s="21"/>
      <c r="BU19" s="21"/>
      <c r="BV19" s="21"/>
      <c r="BW19" s="33" t="str">
        <f t="shared" si="9"/>
        <v/>
      </c>
      <c r="BX19" s="14" t="str">
        <f t="shared" ref="BX19:BX41" si="10">$X$29</f>
        <v/>
      </c>
      <c r="BY19" s="46"/>
      <c r="BZ19" s="46"/>
      <c r="CA19" s="46"/>
      <c r="CB19" s="46"/>
    </row>
    <row r="20" spans="2:87" ht="8.25" customHeight="1" x14ac:dyDescent="0.15">
      <c r="B20" s="48"/>
      <c r="C20" s="48"/>
      <c r="D20" s="52" t="s">
        <v>2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3"/>
      <c r="P20" s="53"/>
      <c r="Q20" s="53"/>
      <c r="R20" s="53"/>
      <c r="S20" s="53"/>
      <c r="T20" s="53"/>
      <c r="U20" s="53"/>
      <c r="V20" s="53"/>
      <c r="W20" s="53"/>
      <c r="X20" s="9">
        <f>IF(O20="",0,VLOOKUP(O20,データ!A11:B13,2,FALSE))</f>
        <v>0</v>
      </c>
      <c r="Y20" s="9">
        <f>IF(O20="",1,0)</f>
        <v>1</v>
      </c>
      <c r="Z20" s="9" t="str">
        <f>IF(O20="","",VLOOKUP(O20,データ!A11:C13,3,FALSE))</f>
        <v/>
      </c>
      <c r="AA20" s="71"/>
      <c r="AB20" s="71"/>
      <c r="AC20" s="71"/>
      <c r="AD20" s="71"/>
      <c r="AE20" s="71"/>
      <c r="AF20" s="71"/>
      <c r="AG20" s="71"/>
      <c r="AH20" s="71"/>
      <c r="AI20" s="14" t="str">
        <f t="shared" ref="AI20:AI41" si="11">$X$29</f>
        <v/>
      </c>
      <c r="AJ20" s="24" t="str">
        <f t="shared" si="8"/>
        <v/>
      </c>
      <c r="AK20" s="21"/>
      <c r="AL20" s="21"/>
      <c r="AM20" s="21"/>
      <c r="AN20" s="22"/>
      <c r="AO20" s="22"/>
      <c r="AP20" s="22">
        <f t="shared" si="7"/>
        <v>0</v>
      </c>
      <c r="AQ20" s="22"/>
      <c r="AR20" s="22" t="str">
        <f t="shared" si="4"/>
        <v/>
      </c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 t="str">
        <f>$X$44</f>
        <v/>
      </c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 t="str">
        <f t="shared" si="6"/>
        <v/>
      </c>
      <c r="BQ20" s="22"/>
      <c r="BR20" s="38">
        <f>IF(O38="",0,X38)</f>
        <v>0</v>
      </c>
      <c r="BS20" s="22"/>
      <c r="BT20" s="21"/>
      <c r="BU20" s="21"/>
      <c r="BV20" s="21"/>
      <c r="BW20" s="33" t="str">
        <f t="shared" si="9"/>
        <v/>
      </c>
      <c r="BX20" s="14" t="str">
        <f t="shared" si="10"/>
        <v/>
      </c>
      <c r="BY20" s="71"/>
      <c r="BZ20" s="71"/>
      <c r="CA20" s="71"/>
      <c r="CB20" s="71"/>
      <c r="CC20" s="71"/>
      <c r="CD20" s="11">
        <f>IF(X47=1,1,0)</f>
        <v>0</v>
      </c>
    </row>
    <row r="21" spans="2:87" ht="8.25" customHeight="1" x14ac:dyDescent="0.15">
      <c r="B21" s="48"/>
      <c r="C21" s="48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/>
      <c r="P21" s="53"/>
      <c r="Q21" s="53"/>
      <c r="R21" s="53"/>
      <c r="S21" s="53"/>
      <c r="T21" s="53"/>
      <c r="U21" s="53"/>
      <c r="V21" s="53"/>
      <c r="W21" s="53"/>
      <c r="AA21" s="71"/>
      <c r="AB21" s="71"/>
      <c r="AC21" s="71"/>
      <c r="AD21" s="71"/>
      <c r="AE21" s="71"/>
      <c r="AF21" s="71"/>
      <c r="AG21" s="71"/>
      <c r="AH21" s="71"/>
      <c r="AI21" s="14" t="str">
        <f t="shared" si="11"/>
        <v/>
      </c>
      <c r="AJ21" s="24" t="str">
        <f t="shared" si="8"/>
        <v/>
      </c>
      <c r="AK21" s="21"/>
      <c r="AL21" s="21"/>
      <c r="AM21" s="21"/>
      <c r="AN21" s="22"/>
      <c r="AO21" s="22"/>
      <c r="AP21" s="22">
        <f t="shared" si="7"/>
        <v>0</v>
      </c>
      <c r="AQ21" s="22"/>
      <c r="AR21" s="22" t="str">
        <f t="shared" si="4"/>
        <v/>
      </c>
      <c r="AS21" s="22"/>
      <c r="AT21" s="39"/>
      <c r="AU21" s="39"/>
      <c r="AV21" s="22"/>
      <c r="AW21" s="22"/>
      <c r="AX21" s="22"/>
      <c r="AY21" s="22"/>
      <c r="AZ21" s="22"/>
      <c r="BA21" s="22"/>
      <c r="BB21" s="22" t="str">
        <f>$X$44</f>
        <v/>
      </c>
      <c r="BC21" s="22"/>
      <c r="BD21" s="22"/>
      <c r="BE21" s="22"/>
      <c r="BF21" s="22"/>
      <c r="BG21" s="22"/>
      <c r="BH21" s="22"/>
      <c r="BI21" s="22"/>
      <c r="BJ21" s="38">
        <f>IF(OR($O$14="",X14=1),0,$X$14)</f>
        <v>0</v>
      </c>
      <c r="BK21" s="22"/>
      <c r="BL21" s="22"/>
      <c r="BM21" s="22"/>
      <c r="BN21" s="22"/>
      <c r="BO21" s="22"/>
      <c r="BP21" s="22" t="str">
        <f t="shared" si="6"/>
        <v/>
      </c>
      <c r="BQ21" s="22"/>
      <c r="BR21" s="51"/>
      <c r="BS21" s="51"/>
      <c r="BT21" s="51"/>
      <c r="BU21" s="51"/>
      <c r="BV21" s="75"/>
      <c r="BW21" s="33" t="str">
        <f t="shared" si="9"/>
        <v/>
      </c>
      <c r="BX21" s="14" t="str">
        <f t="shared" si="10"/>
        <v/>
      </c>
      <c r="BY21" s="71"/>
      <c r="BZ21" s="71"/>
      <c r="CA21" s="71"/>
      <c r="CB21" s="71"/>
      <c r="CC21" s="71"/>
    </row>
    <row r="22" spans="2:87" ht="8.25" customHeight="1" x14ac:dyDescent="0.15">
      <c r="B22" s="48"/>
      <c r="C22" s="48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3"/>
      <c r="P22" s="53"/>
      <c r="Q22" s="53"/>
      <c r="R22" s="53"/>
      <c r="S22" s="53"/>
      <c r="T22" s="53"/>
      <c r="U22" s="53"/>
      <c r="V22" s="53"/>
      <c r="W22" s="53"/>
      <c r="AA22" s="71"/>
      <c r="AB22" s="71"/>
      <c r="AC22" s="71"/>
      <c r="AD22" s="71"/>
      <c r="AE22" s="71"/>
      <c r="AF22" s="71"/>
      <c r="AG22" s="71"/>
      <c r="AH22" s="71"/>
      <c r="AI22" s="14" t="str">
        <f t="shared" si="11"/>
        <v/>
      </c>
      <c r="AJ22" s="24" t="str">
        <f t="shared" si="8"/>
        <v/>
      </c>
      <c r="AK22" s="21"/>
      <c r="AL22" s="21"/>
      <c r="AM22" s="25">
        <f>$X$20</f>
        <v>0</v>
      </c>
      <c r="AN22" s="22"/>
      <c r="AO22" s="22"/>
      <c r="AP22" s="22">
        <f t="shared" si="7"/>
        <v>0</v>
      </c>
      <c r="AQ22" s="39"/>
      <c r="AR22" s="22" t="str">
        <f t="shared" si="4"/>
        <v/>
      </c>
      <c r="AS22" s="38">
        <f>IF($O$35="",0,IF(X35=1,0,$X$35))</f>
        <v>0</v>
      </c>
      <c r="AT22" s="39"/>
      <c r="AU22" s="39"/>
      <c r="AV22" s="22"/>
      <c r="AW22" s="22"/>
      <c r="AX22" s="22"/>
      <c r="AY22" s="22"/>
      <c r="AZ22" s="22"/>
      <c r="BA22" s="22" t="str">
        <f>$X$44</f>
        <v/>
      </c>
      <c r="BB22" s="22"/>
      <c r="BC22" s="22"/>
      <c r="BD22" s="22"/>
      <c r="BE22" s="22"/>
      <c r="BF22" s="22"/>
      <c r="BG22" s="22"/>
      <c r="BH22" s="22"/>
      <c r="BI22" s="22"/>
      <c r="BJ22" s="51"/>
      <c r="BK22" s="51"/>
      <c r="BL22" s="22"/>
      <c r="BM22" s="25">
        <f>IF(OR($X$20=1,$X$20=2),0,$X$20)</f>
        <v>0</v>
      </c>
      <c r="BN22" s="22"/>
      <c r="BO22" s="22"/>
      <c r="BP22" s="22" t="str">
        <f t="shared" si="6"/>
        <v/>
      </c>
      <c r="BR22" s="51"/>
      <c r="BS22" s="51"/>
      <c r="BT22" s="51"/>
      <c r="BU22" s="51"/>
      <c r="BV22" s="75"/>
      <c r="BW22" s="33" t="str">
        <f t="shared" si="9"/>
        <v/>
      </c>
      <c r="BX22" s="14" t="str">
        <f t="shared" si="10"/>
        <v/>
      </c>
      <c r="BY22" s="71"/>
      <c r="BZ22" s="71"/>
      <c r="CA22" s="71"/>
      <c r="CB22" s="71"/>
      <c r="CC22" s="71"/>
      <c r="CD22" s="11"/>
    </row>
    <row r="23" spans="2:87" ht="8.25" customHeight="1" x14ac:dyDescent="0.15">
      <c r="B23" s="48"/>
      <c r="C23" s="48"/>
      <c r="D23" s="52" t="s">
        <v>3</v>
      </c>
      <c r="E23" s="52"/>
      <c r="F23" s="52"/>
      <c r="G23" s="52"/>
      <c r="H23" s="52"/>
      <c r="I23" s="52"/>
      <c r="J23" s="52"/>
      <c r="K23" s="52"/>
      <c r="L23" s="52"/>
      <c r="M23" s="52"/>
      <c r="N23" s="70"/>
      <c r="O23" s="54"/>
      <c r="P23" s="55"/>
      <c r="Q23" s="55"/>
      <c r="R23" s="55"/>
      <c r="S23" s="55"/>
      <c r="T23" s="55"/>
      <c r="U23" s="55"/>
      <c r="V23" s="55"/>
      <c r="W23" s="56"/>
      <c r="X23" s="9" t="str">
        <f>IF(O23="","",VLOOKUP(O23,データ!D11:E13,2,FALSE))</f>
        <v/>
      </c>
      <c r="Y23" s="9">
        <f>IF(O23="",1,0)</f>
        <v>1</v>
      </c>
      <c r="Z23" s="9" t="str">
        <f>IF(O23="","",VLOOKUP(O23,データ!D11:F13,3,FALSE))</f>
        <v/>
      </c>
      <c r="AA23" s="71"/>
      <c r="AB23" s="71"/>
      <c r="AC23" s="71"/>
      <c r="AD23" s="71"/>
      <c r="AE23" s="71"/>
      <c r="AF23" s="71"/>
      <c r="AG23" s="71"/>
      <c r="AH23" s="71"/>
      <c r="AI23" s="14" t="str">
        <f t="shared" si="11"/>
        <v/>
      </c>
      <c r="AJ23" s="24" t="str">
        <f t="shared" si="8"/>
        <v/>
      </c>
      <c r="AK23" s="21"/>
      <c r="AL23" s="21"/>
      <c r="AM23" s="26"/>
      <c r="AN23" s="26"/>
      <c r="AO23" s="26"/>
      <c r="AP23" s="22">
        <f t="shared" si="7"/>
        <v>0</v>
      </c>
      <c r="AQ23" s="39"/>
      <c r="AR23" s="22" t="str">
        <f t="shared" si="4"/>
        <v/>
      </c>
      <c r="AS23" s="39"/>
      <c r="AT23" s="39"/>
      <c r="AU23" s="39"/>
      <c r="AV23" s="39"/>
      <c r="AW23" s="22"/>
      <c r="AX23" s="22"/>
      <c r="AY23" s="22"/>
      <c r="AZ23" s="22" t="str">
        <f>$X$44</f>
        <v/>
      </c>
      <c r="BA23" s="22"/>
      <c r="BB23" s="22"/>
      <c r="BC23" s="22"/>
      <c r="BD23" s="22"/>
      <c r="BE23" s="22"/>
      <c r="BF23" s="22"/>
      <c r="BG23" s="22"/>
      <c r="BH23" s="22"/>
      <c r="BI23" s="22"/>
      <c r="BJ23" s="51"/>
      <c r="BK23" s="51"/>
      <c r="BL23" s="22"/>
      <c r="BM23" s="65"/>
      <c r="BN23" s="65"/>
      <c r="BO23" s="65"/>
      <c r="BP23" s="22" t="str">
        <f t="shared" si="6"/>
        <v/>
      </c>
      <c r="BR23" s="51"/>
      <c r="BS23" s="51"/>
      <c r="BT23" s="51"/>
      <c r="BU23" s="51"/>
      <c r="BV23" s="75"/>
      <c r="BW23" s="33" t="str">
        <f t="shared" si="9"/>
        <v/>
      </c>
      <c r="BX23" s="14" t="str">
        <f t="shared" si="10"/>
        <v/>
      </c>
      <c r="BY23" s="71"/>
      <c r="BZ23" s="71"/>
      <c r="CA23" s="71"/>
      <c r="CB23" s="71"/>
      <c r="CC23" s="71"/>
      <c r="CD23" s="45"/>
    </row>
    <row r="24" spans="2:87" ht="7.5" customHeight="1" x14ac:dyDescent="0.15">
      <c r="B24" s="48"/>
      <c r="C24" s="48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70"/>
      <c r="O24" s="57"/>
      <c r="P24" s="58"/>
      <c r="Q24" s="58"/>
      <c r="R24" s="58"/>
      <c r="S24" s="58"/>
      <c r="T24" s="58"/>
      <c r="U24" s="58"/>
      <c r="V24" s="58"/>
      <c r="W24" s="59"/>
      <c r="AA24" s="71"/>
      <c r="AB24" s="71"/>
      <c r="AC24" s="71"/>
      <c r="AD24" s="71"/>
      <c r="AE24" s="71"/>
      <c r="AF24" s="71"/>
      <c r="AG24" s="71"/>
      <c r="AH24" s="71"/>
      <c r="AI24" s="14" t="str">
        <f t="shared" si="11"/>
        <v/>
      </c>
      <c r="AJ24" s="24" t="str">
        <f t="shared" si="8"/>
        <v/>
      </c>
      <c r="AK24" s="21"/>
      <c r="AL24" s="21"/>
      <c r="AM24" s="26"/>
      <c r="AN24" s="26"/>
      <c r="AO24" s="26"/>
      <c r="AP24" s="22">
        <f t="shared" si="7"/>
        <v>0</v>
      </c>
      <c r="AQ24" s="39"/>
      <c r="AR24" s="22" t="str">
        <f t="shared" si="4"/>
        <v/>
      </c>
      <c r="AS24" s="39"/>
      <c r="AT24" s="39"/>
      <c r="AU24" s="39"/>
      <c r="AV24" s="39"/>
      <c r="AW24" s="22"/>
      <c r="AX24" s="22"/>
      <c r="AY24" s="22" t="str">
        <f>$X$44</f>
        <v/>
      </c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51"/>
      <c r="BK24" s="51"/>
      <c r="BL24" s="22"/>
      <c r="BM24" s="65"/>
      <c r="BN24" s="65"/>
      <c r="BO24" s="65"/>
      <c r="BP24" s="22" t="str">
        <f t="shared" si="6"/>
        <v/>
      </c>
      <c r="BR24" s="51"/>
      <c r="BS24" s="51"/>
      <c r="BT24" s="51"/>
      <c r="BU24" s="51"/>
      <c r="BV24" s="75"/>
      <c r="BW24" s="33" t="str">
        <f t="shared" si="9"/>
        <v/>
      </c>
      <c r="BX24" s="14" t="str">
        <f t="shared" si="10"/>
        <v/>
      </c>
      <c r="BY24" s="71"/>
      <c r="BZ24" s="71"/>
      <c r="CA24" s="71"/>
      <c r="CB24" s="71"/>
      <c r="CC24" s="71"/>
      <c r="CD24" s="11"/>
    </row>
    <row r="25" spans="2:87" ht="5.25" customHeight="1" x14ac:dyDescent="0.15">
      <c r="B25" s="48"/>
      <c r="C25" s="48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70"/>
      <c r="O25" s="57"/>
      <c r="P25" s="58"/>
      <c r="Q25" s="58"/>
      <c r="R25" s="58"/>
      <c r="S25" s="58"/>
      <c r="T25" s="58"/>
      <c r="U25" s="58"/>
      <c r="V25" s="58"/>
      <c r="W25" s="59"/>
      <c r="AA25" s="71"/>
      <c r="AB25" s="71"/>
      <c r="AC25" s="71"/>
      <c r="AD25" s="71"/>
      <c r="AE25" s="71"/>
      <c r="AF25" s="71"/>
      <c r="AG25" s="71"/>
      <c r="AH25" s="71"/>
      <c r="AI25" s="14" t="str">
        <f t="shared" si="11"/>
        <v/>
      </c>
      <c r="AJ25" s="24" t="str">
        <f t="shared" si="8"/>
        <v/>
      </c>
      <c r="AK25" s="21"/>
      <c r="AL25" s="21"/>
      <c r="AM25" s="26"/>
      <c r="AN25" s="26"/>
      <c r="AO25" s="26"/>
      <c r="AP25" s="22">
        <f t="shared" si="7"/>
        <v>0</v>
      </c>
      <c r="AQ25" s="39"/>
      <c r="AR25" s="22" t="str">
        <f t="shared" si="4"/>
        <v/>
      </c>
      <c r="AS25" s="39"/>
      <c r="AT25" s="39"/>
      <c r="AU25" s="39"/>
      <c r="AV25" s="39"/>
      <c r="AW25" s="22"/>
      <c r="AX25" s="22" t="str">
        <f>$X$44</f>
        <v/>
      </c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51"/>
      <c r="BK25" s="51"/>
      <c r="BL25" s="22"/>
      <c r="BM25" s="65"/>
      <c r="BN25" s="65"/>
      <c r="BO25" s="65"/>
      <c r="BP25" s="22" t="str">
        <f t="shared" si="6"/>
        <v/>
      </c>
      <c r="BR25" s="51"/>
      <c r="BS25" s="51"/>
      <c r="BT25" s="51"/>
      <c r="BU25" s="51"/>
      <c r="BV25" s="75"/>
      <c r="BW25" s="33" t="str">
        <f t="shared" si="9"/>
        <v/>
      </c>
      <c r="BX25" s="14" t="str">
        <f t="shared" si="10"/>
        <v/>
      </c>
      <c r="BY25" s="71"/>
      <c r="BZ25" s="71"/>
      <c r="CA25" s="71"/>
      <c r="CB25" s="71"/>
      <c r="CC25" s="71"/>
      <c r="CD25" s="47"/>
      <c r="CE25" s="16"/>
      <c r="CF25" s="16"/>
      <c r="CG25" s="16"/>
      <c r="CH25" s="16"/>
      <c r="CI25" s="16"/>
    </row>
    <row r="26" spans="2:87" ht="2.25" customHeight="1" x14ac:dyDescent="0.15">
      <c r="B26" s="48"/>
      <c r="C26" s="48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70"/>
      <c r="O26" s="57"/>
      <c r="P26" s="58"/>
      <c r="Q26" s="58"/>
      <c r="R26" s="58"/>
      <c r="S26" s="58"/>
      <c r="T26" s="58"/>
      <c r="U26" s="58"/>
      <c r="V26" s="58"/>
      <c r="W26" s="59"/>
      <c r="AA26" s="71"/>
      <c r="AB26" s="71"/>
      <c r="AC26" s="71"/>
      <c r="AD26" s="71"/>
      <c r="AE26" s="71"/>
      <c r="AF26" s="71"/>
      <c r="AG26" s="71"/>
      <c r="AH26" s="71"/>
      <c r="AI26" s="14" t="str">
        <f t="shared" si="11"/>
        <v/>
      </c>
      <c r="AJ26" s="24" t="str">
        <f t="shared" si="8"/>
        <v/>
      </c>
      <c r="AK26" s="21" t="str">
        <f>$X$11</f>
        <v/>
      </c>
      <c r="AL26" s="21" t="str">
        <f t="shared" ref="AL26:BV26" si="12">$X$11</f>
        <v/>
      </c>
      <c r="AM26" s="21" t="str">
        <f t="shared" si="12"/>
        <v/>
      </c>
      <c r="AN26" s="21" t="str">
        <f t="shared" si="12"/>
        <v/>
      </c>
      <c r="AO26" s="21" t="str">
        <f t="shared" si="12"/>
        <v/>
      </c>
      <c r="AP26" s="21" t="str">
        <f t="shared" si="12"/>
        <v/>
      </c>
      <c r="AQ26" s="21" t="str">
        <f t="shared" si="12"/>
        <v/>
      </c>
      <c r="AR26" s="21" t="str">
        <f t="shared" si="12"/>
        <v/>
      </c>
      <c r="AS26" s="21" t="str">
        <f t="shared" si="12"/>
        <v/>
      </c>
      <c r="AT26" s="21" t="str">
        <f t="shared" si="12"/>
        <v/>
      </c>
      <c r="AU26" s="21" t="str">
        <f t="shared" si="12"/>
        <v/>
      </c>
      <c r="AV26" s="21" t="str">
        <f t="shared" si="12"/>
        <v/>
      </c>
      <c r="AW26" s="21" t="str">
        <f t="shared" si="12"/>
        <v/>
      </c>
      <c r="AX26" s="21" t="str">
        <f t="shared" si="12"/>
        <v/>
      </c>
      <c r="AY26" s="21" t="str">
        <f t="shared" si="12"/>
        <v/>
      </c>
      <c r="AZ26" s="21" t="str">
        <f t="shared" si="12"/>
        <v/>
      </c>
      <c r="BA26" s="21" t="str">
        <f t="shared" si="12"/>
        <v/>
      </c>
      <c r="BB26" s="21" t="str">
        <f t="shared" si="12"/>
        <v/>
      </c>
      <c r="BC26" s="21" t="str">
        <f t="shared" si="12"/>
        <v/>
      </c>
      <c r="BD26" s="21" t="str">
        <f t="shared" si="12"/>
        <v/>
      </c>
      <c r="BE26" s="21" t="str">
        <f t="shared" si="12"/>
        <v/>
      </c>
      <c r="BF26" s="21" t="str">
        <f t="shared" si="12"/>
        <v/>
      </c>
      <c r="BG26" s="21" t="str">
        <f t="shared" si="12"/>
        <v/>
      </c>
      <c r="BH26" s="21" t="str">
        <f t="shared" si="12"/>
        <v/>
      </c>
      <c r="BI26" s="21" t="str">
        <f t="shared" si="12"/>
        <v/>
      </c>
      <c r="BJ26" s="21" t="str">
        <f t="shared" si="12"/>
        <v/>
      </c>
      <c r="BK26" s="21" t="str">
        <f t="shared" si="12"/>
        <v/>
      </c>
      <c r="BL26" s="21" t="str">
        <f t="shared" si="12"/>
        <v/>
      </c>
      <c r="BM26" s="21" t="str">
        <f t="shared" si="12"/>
        <v/>
      </c>
      <c r="BN26" s="21" t="str">
        <f t="shared" si="12"/>
        <v/>
      </c>
      <c r="BO26" s="21" t="str">
        <f t="shared" si="12"/>
        <v/>
      </c>
      <c r="BP26" s="21" t="str">
        <f t="shared" si="12"/>
        <v/>
      </c>
      <c r="BQ26" s="21" t="str">
        <f t="shared" si="12"/>
        <v/>
      </c>
      <c r="BR26" s="21" t="str">
        <f t="shared" si="12"/>
        <v/>
      </c>
      <c r="BS26" s="21" t="str">
        <f t="shared" si="12"/>
        <v/>
      </c>
      <c r="BT26" s="21" t="str">
        <f t="shared" si="12"/>
        <v/>
      </c>
      <c r="BU26" s="21" t="str">
        <f t="shared" si="12"/>
        <v/>
      </c>
      <c r="BV26" s="21" t="str">
        <f t="shared" si="12"/>
        <v/>
      </c>
      <c r="BW26" s="33" t="str">
        <f t="shared" si="9"/>
        <v/>
      </c>
      <c r="BX26" s="14" t="str">
        <f t="shared" si="10"/>
        <v/>
      </c>
      <c r="BY26" s="71"/>
      <c r="BZ26" s="71"/>
      <c r="CA26" s="71"/>
      <c r="CB26" s="71"/>
      <c r="CC26" s="71"/>
      <c r="CD26" s="47"/>
      <c r="CE26" s="16"/>
      <c r="CF26" s="16"/>
      <c r="CG26" s="16"/>
      <c r="CH26" s="16"/>
      <c r="CI26" s="16"/>
    </row>
    <row r="27" spans="2:87" ht="2.25" customHeight="1" x14ac:dyDescent="0.15">
      <c r="B27" s="48"/>
      <c r="C27" s="48"/>
      <c r="D27" s="52" t="s">
        <v>51</v>
      </c>
      <c r="E27" s="52"/>
      <c r="F27" s="52"/>
      <c r="G27" s="52"/>
      <c r="H27" s="52"/>
      <c r="I27" s="52"/>
      <c r="J27" s="52"/>
      <c r="K27" s="52"/>
      <c r="L27" s="52"/>
      <c r="M27" s="52"/>
      <c r="N27" s="70"/>
      <c r="O27" s="57"/>
      <c r="P27" s="58"/>
      <c r="Q27" s="58"/>
      <c r="R27" s="58"/>
      <c r="S27" s="58"/>
      <c r="T27" s="58"/>
      <c r="U27" s="58"/>
      <c r="V27" s="58"/>
      <c r="W27" s="59"/>
      <c r="AA27" s="71"/>
      <c r="AB27" s="71"/>
      <c r="AC27" s="71"/>
      <c r="AD27" s="71"/>
      <c r="AE27" s="71"/>
      <c r="AF27" s="71"/>
      <c r="AG27" s="71"/>
      <c r="AH27" s="71"/>
      <c r="AI27" s="14" t="str">
        <f t="shared" si="11"/>
        <v/>
      </c>
      <c r="AJ27" s="24" t="str">
        <f t="shared" si="8"/>
        <v/>
      </c>
      <c r="AK27" s="21" t="str">
        <f t="shared" ref="AK27:BV27" si="13">$X$11</f>
        <v/>
      </c>
      <c r="AL27" s="21" t="str">
        <f t="shared" si="13"/>
        <v/>
      </c>
      <c r="AM27" s="21" t="str">
        <f t="shared" si="13"/>
        <v/>
      </c>
      <c r="AN27" s="21" t="str">
        <f t="shared" si="13"/>
        <v/>
      </c>
      <c r="AO27" s="21" t="str">
        <f t="shared" si="13"/>
        <v/>
      </c>
      <c r="AP27" s="21" t="str">
        <f t="shared" si="13"/>
        <v/>
      </c>
      <c r="AQ27" s="21" t="str">
        <f t="shared" si="13"/>
        <v/>
      </c>
      <c r="AR27" s="21" t="str">
        <f t="shared" si="13"/>
        <v/>
      </c>
      <c r="AS27" s="21" t="str">
        <f t="shared" si="13"/>
        <v/>
      </c>
      <c r="AT27" s="21" t="str">
        <f t="shared" si="13"/>
        <v/>
      </c>
      <c r="AU27" s="21" t="str">
        <f t="shared" si="13"/>
        <v/>
      </c>
      <c r="AV27" s="21" t="str">
        <f t="shared" si="13"/>
        <v/>
      </c>
      <c r="AW27" s="21" t="str">
        <f t="shared" si="13"/>
        <v/>
      </c>
      <c r="AX27" s="21" t="str">
        <f t="shared" si="13"/>
        <v/>
      </c>
      <c r="AY27" s="21" t="str">
        <f t="shared" si="13"/>
        <v/>
      </c>
      <c r="AZ27" s="21" t="str">
        <f t="shared" si="13"/>
        <v/>
      </c>
      <c r="BA27" s="21" t="str">
        <f t="shared" si="13"/>
        <v/>
      </c>
      <c r="BB27" s="21" t="str">
        <f t="shared" si="13"/>
        <v/>
      </c>
      <c r="BC27" s="21" t="str">
        <f t="shared" si="13"/>
        <v/>
      </c>
      <c r="BD27" s="21" t="str">
        <f t="shared" si="13"/>
        <v/>
      </c>
      <c r="BE27" s="21" t="str">
        <f t="shared" si="13"/>
        <v/>
      </c>
      <c r="BF27" s="21" t="str">
        <f t="shared" si="13"/>
        <v/>
      </c>
      <c r="BG27" s="21" t="str">
        <f t="shared" si="13"/>
        <v/>
      </c>
      <c r="BH27" s="21" t="str">
        <f t="shared" si="13"/>
        <v/>
      </c>
      <c r="BI27" s="21" t="str">
        <f t="shared" si="13"/>
        <v/>
      </c>
      <c r="BJ27" s="21" t="str">
        <f t="shared" si="13"/>
        <v/>
      </c>
      <c r="BK27" s="21" t="str">
        <f t="shared" si="13"/>
        <v/>
      </c>
      <c r="BL27" s="21" t="str">
        <f t="shared" si="13"/>
        <v/>
      </c>
      <c r="BM27" s="21" t="str">
        <f t="shared" si="13"/>
        <v/>
      </c>
      <c r="BN27" s="21" t="str">
        <f t="shared" si="13"/>
        <v/>
      </c>
      <c r="BO27" s="21" t="str">
        <f t="shared" si="13"/>
        <v/>
      </c>
      <c r="BP27" s="21" t="str">
        <f t="shared" si="13"/>
        <v/>
      </c>
      <c r="BQ27" s="21" t="str">
        <f t="shared" si="13"/>
        <v/>
      </c>
      <c r="BR27" s="21" t="str">
        <f t="shared" si="13"/>
        <v/>
      </c>
      <c r="BS27" s="21" t="str">
        <f t="shared" si="13"/>
        <v/>
      </c>
      <c r="BT27" s="21" t="str">
        <f t="shared" si="13"/>
        <v/>
      </c>
      <c r="BU27" s="21" t="str">
        <f t="shared" si="13"/>
        <v/>
      </c>
      <c r="BV27" s="21" t="str">
        <f t="shared" si="13"/>
        <v/>
      </c>
      <c r="BW27" s="33" t="str">
        <f t="shared" si="9"/>
        <v/>
      </c>
      <c r="BX27" s="14" t="str">
        <f t="shared" si="10"/>
        <v/>
      </c>
      <c r="BY27" s="71"/>
      <c r="BZ27" s="71"/>
      <c r="CA27" s="71"/>
      <c r="CB27" s="71"/>
      <c r="CC27" s="71"/>
      <c r="CD27" s="47"/>
      <c r="CE27" s="16"/>
      <c r="CF27" s="16"/>
      <c r="CG27" s="16"/>
      <c r="CH27" s="16"/>
      <c r="CI27" s="16"/>
    </row>
    <row r="28" spans="2:87" ht="2.25" customHeight="1" x14ac:dyDescent="0.15">
      <c r="B28" s="48"/>
      <c r="C28" s="48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70"/>
      <c r="O28" s="57"/>
      <c r="P28" s="58"/>
      <c r="Q28" s="58"/>
      <c r="R28" s="58"/>
      <c r="S28" s="58"/>
      <c r="T28" s="58"/>
      <c r="U28" s="58"/>
      <c r="V28" s="58"/>
      <c r="W28" s="59"/>
      <c r="AA28" s="71"/>
      <c r="AB28" s="71"/>
      <c r="AC28" s="71"/>
      <c r="AD28" s="71"/>
      <c r="AE28" s="71"/>
      <c r="AF28" s="71"/>
      <c r="AG28" s="71"/>
      <c r="AH28" s="71"/>
      <c r="AI28" s="14" t="str">
        <f t="shared" si="11"/>
        <v/>
      </c>
      <c r="AJ28" s="24" t="str">
        <f t="shared" si="8"/>
        <v/>
      </c>
      <c r="AK28" s="21" t="str">
        <f>$X$11</f>
        <v/>
      </c>
      <c r="AL28" s="21" t="str">
        <f t="shared" ref="AL28:BV28" si="14">$X$11</f>
        <v/>
      </c>
      <c r="AM28" s="21" t="str">
        <f t="shared" si="14"/>
        <v/>
      </c>
      <c r="AN28" s="21" t="str">
        <f t="shared" si="14"/>
        <v/>
      </c>
      <c r="AO28" s="21" t="str">
        <f t="shared" si="14"/>
        <v/>
      </c>
      <c r="AP28" s="21" t="str">
        <f t="shared" si="14"/>
        <v/>
      </c>
      <c r="AQ28" s="21" t="str">
        <f t="shared" si="14"/>
        <v/>
      </c>
      <c r="AR28" s="21" t="str">
        <f t="shared" si="14"/>
        <v/>
      </c>
      <c r="AS28" s="21" t="str">
        <f t="shared" si="14"/>
        <v/>
      </c>
      <c r="AT28" s="21" t="str">
        <f t="shared" si="14"/>
        <v/>
      </c>
      <c r="AU28" s="21" t="str">
        <f t="shared" si="14"/>
        <v/>
      </c>
      <c r="AV28" s="21" t="str">
        <f t="shared" si="14"/>
        <v/>
      </c>
      <c r="AW28" s="21" t="str">
        <f t="shared" si="14"/>
        <v/>
      </c>
      <c r="AX28" s="21" t="str">
        <f t="shared" si="14"/>
        <v/>
      </c>
      <c r="AY28" s="21" t="str">
        <f t="shared" si="14"/>
        <v/>
      </c>
      <c r="AZ28" s="21" t="str">
        <f t="shared" si="14"/>
        <v/>
      </c>
      <c r="BA28" s="21" t="str">
        <f t="shared" si="14"/>
        <v/>
      </c>
      <c r="BB28" s="21" t="str">
        <f t="shared" si="14"/>
        <v/>
      </c>
      <c r="BC28" s="21" t="str">
        <f t="shared" si="14"/>
        <v/>
      </c>
      <c r="BD28" s="21" t="str">
        <f t="shared" si="14"/>
        <v/>
      </c>
      <c r="BE28" s="21" t="str">
        <f t="shared" si="14"/>
        <v/>
      </c>
      <c r="BF28" s="21" t="str">
        <f t="shared" si="14"/>
        <v/>
      </c>
      <c r="BG28" s="21" t="str">
        <f t="shared" si="14"/>
        <v/>
      </c>
      <c r="BH28" s="21" t="str">
        <f t="shared" si="14"/>
        <v/>
      </c>
      <c r="BI28" s="21" t="str">
        <f t="shared" si="14"/>
        <v/>
      </c>
      <c r="BJ28" s="21" t="str">
        <f t="shared" si="14"/>
        <v/>
      </c>
      <c r="BK28" s="21" t="str">
        <f t="shared" si="14"/>
        <v/>
      </c>
      <c r="BL28" s="21" t="str">
        <f t="shared" si="14"/>
        <v/>
      </c>
      <c r="BM28" s="21" t="str">
        <f t="shared" si="14"/>
        <v/>
      </c>
      <c r="BN28" s="21" t="str">
        <f t="shared" si="14"/>
        <v/>
      </c>
      <c r="BO28" s="21" t="str">
        <f t="shared" si="14"/>
        <v/>
      </c>
      <c r="BP28" s="21" t="str">
        <f t="shared" si="14"/>
        <v/>
      </c>
      <c r="BQ28" s="21" t="str">
        <f t="shared" si="14"/>
        <v/>
      </c>
      <c r="BR28" s="21" t="str">
        <f t="shared" si="14"/>
        <v/>
      </c>
      <c r="BS28" s="21" t="str">
        <f t="shared" si="14"/>
        <v/>
      </c>
      <c r="BT28" s="21" t="str">
        <f t="shared" si="14"/>
        <v/>
      </c>
      <c r="BU28" s="21" t="str">
        <f t="shared" si="14"/>
        <v/>
      </c>
      <c r="BV28" s="21" t="str">
        <f t="shared" si="14"/>
        <v/>
      </c>
      <c r="BW28" s="33" t="str">
        <f t="shared" si="9"/>
        <v/>
      </c>
      <c r="BX28" s="14" t="str">
        <f t="shared" si="10"/>
        <v/>
      </c>
      <c r="BY28" s="71"/>
      <c r="BZ28" s="71"/>
      <c r="CA28" s="71"/>
      <c r="CB28" s="71"/>
      <c r="CC28" s="71"/>
      <c r="CD28" s="47"/>
      <c r="CE28" s="16"/>
      <c r="CF28" s="16"/>
      <c r="CG28" s="16"/>
      <c r="CH28" s="16"/>
      <c r="CI28" s="16"/>
    </row>
    <row r="29" spans="2:87" ht="8.25" customHeight="1" x14ac:dyDescent="0.15">
      <c r="B29" s="48"/>
      <c r="C29" s="48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70"/>
      <c r="O29" s="54"/>
      <c r="P29" s="55"/>
      <c r="Q29" s="55"/>
      <c r="R29" s="55"/>
      <c r="S29" s="55"/>
      <c r="T29" s="55"/>
      <c r="U29" s="55"/>
      <c r="V29" s="55"/>
      <c r="W29" s="56"/>
      <c r="X29" s="9" t="str">
        <f>IF(O29="","",VLOOKUP(O29,データ!G11:H13,2,FALSE))</f>
        <v/>
      </c>
      <c r="Y29" s="9">
        <f>IF(O29="",1,0)</f>
        <v>1</v>
      </c>
      <c r="Z29" s="15" t="str">
        <f>IF(O29="","",VLOOKUP(O29,データ!G11:I13,3,FALSE))</f>
        <v/>
      </c>
      <c r="AA29" s="71"/>
      <c r="AB29" s="71"/>
      <c r="AC29" s="71"/>
      <c r="AD29" s="71"/>
      <c r="AE29" s="71"/>
      <c r="AF29" s="71"/>
      <c r="AG29" s="71"/>
      <c r="AH29" s="71"/>
      <c r="AI29" s="14" t="str">
        <f t="shared" si="11"/>
        <v/>
      </c>
      <c r="AJ29" s="24" t="str">
        <f t="shared" si="8"/>
        <v/>
      </c>
      <c r="AK29" s="19"/>
      <c r="AL29" s="19"/>
      <c r="AM29" s="19"/>
      <c r="AN29" s="27"/>
      <c r="AO29" s="27"/>
      <c r="AP29" s="27"/>
      <c r="AQ29" s="27"/>
      <c r="AR29" s="27" t="str">
        <f t="shared" ref="AR29:AR38" si="15">$X$59</f>
        <v/>
      </c>
      <c r="AS29" s="27"/>
      <c r="AT29" s="27" t="str">
        <f t="shared" ref="AT29:AW29" si="16">$X$23</f>
        <v/>
      </c>
      <c r="AU29" s="27" t="str">
        <f t="shared" si="16"/>
        <v/>
      </c>
      <c r="AV29" s="27" t="str">
        <f t="shared" si="16"/>
        <v/>
      </c>
      <c r="AW29" s="27" t="str">
        <f t="shared" si="16"/>
        <v/>
      </c>
      <c r="AX29" s="27"/>
      <c r="AY29" s="27"/>
      <c r="AZ29" s="27"/>
      <c r="BA29" s="27"/>
      <c r="BB29" s="20" t="str">
        <f t="shared" ref="BB29:BE29" si="17">$X$23</f>
        <v/>
      </c>
      <c r="BC29" s="20" t="str">
        <f t="shared" si="17"/>
        <v/>
      </c>
      <c r="BD29" s="20" t="str">
        <f t="shared" si="17"/>
        <v/>
      </c>
      <c r="BE29" s="20" t="str">
        <f t="shared" si="17"/>
        <v/>
      </c>
      <c r="BF29" s="27"/>
      <c r="BG29" s="27"/>
      <c r="BH29" s="27" t="str">
        <f>$X$44</f>
        <v/>
      </c>
      <c r="BI29" s="27"/>
      <c r="BJ29" s="27" t="str">
        <f t="shared" ref="BJ29:BM29" si="18">$X$23</f>
        <v/>
      </c>
      <c r="BK29" s="27" t="str">
        <f t="shared" si="18"/>
        <v/>
      </c>
      <c r="BL29" s="27" t="str">
        <f t="shared" si="18"/>
        <v/>
      </c>
      <c r="BM29" s="27" t="str">
        <f t="shared" si="18"/>
        <v/>
      </c>
      <c r="BN29" s="27"/>
      <c r="BO29" s="27"/>
      <c r="BP29" s="27" t="str">
        <f t="shared" ref="BP29:BP38" si="19">$X$59</f>
        <v/>
      </c>
      <c r="BQ29" s="27"/>
      <c r="BR29" s="44"/>
      <c r="BS29" s="44">
        <f>IF(X32=1,1,0)</f>
        <v>0</v>
      </c>
      <c r="BT29" s="19"/>
      <c r="BU29" s="19"/>
      <c r="BV29" s="19"/>
      <c r="BW29" s="33" t="str">
        <f t="shared" ref="BW29:BW41" si="20">$X$29</f>
        <v/>
      </c>
      <c r="BX29" s="14" t="str">
        <f t="shared" si="10"/>
        <v/>
      </c>
      <c r="BZ29" s="71"/>
      <c r="CA29" s="71"/>
      <c r="CB29" s="71"/>
      <c r="CC29" s="71"/>
      <c r="CD29" s="71"/>
      <c r="CE29" s="71"/>
      <c r="CF29" s="71"/>
      <c r="CG29" s="71"/>
      <c r="CH29" s="16"/>
      <c r="CI29" s="16"/>
    </row>
    <row r="30" spans="2:87" ht="8.25" customHeight="1" x14ac:dyDescent="0.15">
      <c r="B30" s="48"/>
      <c r="C30" s="48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70"/>
      <c r="O30" s="57"/>
      <c r="P30" s="58"/>
      <c r="Q30" s="58"/>
      <c r="R30" s="58"/>
      <c r="S30" s="58"/>
      <c r="T30" s="58"/>
      <c r="U30" s="58"/>
      <c r="V30" s="58"/>
      <c r="W30" s="59"/>
      <c r="Z30" s="15"/>
      <c r="AA30" s="71"/>
      <c r="AB30" s="71"/>
      <c r="AC30" s="71"/>
      <c r="AD30" s="71"/>
      <c r="AE30" s="71"/>
      <c r="AF30" s="71"/>
      <c r="AG30" s="71"/>
      <c r="AH30" s="71"/>
      <c r="AI30" s="14" t="str">
        <f t="shared" si="11"/>
        <v/>
      </c>
      <c r="AJ30" s="24" t="str">
        <f t="shared" si="8"/>
        <v/>
      </c>
      <c r="AK30" s="21"/>
      <c r="AL30" s="21"/>
      <c r="AM30" s="21"/>
      <c r="AN30" s="22"/>
      <c r="AO30" s="22"/>
      <c r="AP30" s="22"/>
      <c r="AQ30" s="22"/>
      <c r="AR30" s="22" t="str">
        <f t="shared" si="15"/>
        <v/>
      </c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 t="str">
        <f>$X$44</f>
        <v/>
      </c>
      <c r="BH30" s="22"/>
      <c r="BI30" s="22"/>
      <c r="BJ30" s="22"/>
      <c r="BK30" s="22"/>
      <c r="BL30" s="22"/>
      <c r="BM30" s="22"/>
      <c r="BN30" s="22"/>
      <c r="BO30" s="22"/>
      <c r="BP30" s="22" t="str">
        <f t="shared" si="19"/>
        <v/>
      </c>
      <c r="BQ30" s="22"/>
      <c r="BR30" s="22"/>
      <c r="BS30" s="51"/>
      <c r="BT30" s="51"/>
      <c r="BU30" s="51"/>
      <c r="BV30" s="75"/>
      <c r="BW30" s="33" t="str">
        <f t="shared" si="20"/>
        <v/>
      </c>
      <c r="BX30" s="14" t="str">
        <f t="shared" si="10"/>
        <v/>
      </c>
      <c r="BZ30" s="71"/>
      <c r="CA30" s="71"/>
      <c r="CB30" s="71"/>
      <c r="CC30" s="71"/>
      <c r="CD30" s="71"/>
      <c r="CE30" s="71"/>
      <c r="CF30" s="71"/>
      <c r="CG30" s="71"/>
      <c r="CH30" s="16"/>
      <c r="CI30" s="16"/>
    </row>
    <row r="31" spans="2:87" ht="8.25" customHeight="1" x14ac:dyDescent="0.15">
      <c r="B31" s="48"/>
      <c r="C31" s="48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70"/>
      <c r="O31" s="60"/>
      <c r="P31" s="61"/>
      <c r="Q31" s="61"/>
      <c r="R31" s="61"/>
      <c r="S31" s="61"/>
      <c r="T31" s="61"/>
      <c r="U31" s="61"/>
      <c r="V31" s="61"/>
      <c r="W31" s="62"/>
      <c r="Z31" s="15"/>
      <c r="AA31" s="71"/>
      <c r="AB31" s="71"/>
      <c r="AC31" s="71"/>
      <c r="AD31" s="71"/>
      <c r="AE31" s="71"/>
      <c r="AF31" s="71"/>
      <c r="AG31" s="71"/>
      <c r="AH31" s="71"/>
      <c r="AI31" s="14" t="str">
        <f t="shared" si="11"/>
        <v/>
      </c>
      <c r="AJ31" s="24" t="str">
        <f t="shared" si="8"/>
        <v/>
      </c>
      <c r="AK31" s="21"/>
      <c r="AL31" s="21"/>
      <c r="AM31" s="21"/>
      <c r="AN31" s="22"/>
      <c r="AO31" s="22"/>
      <c r="AP31" s="22"/>
      <c r="AQ31" s="22"/>
      <c r="AR31" s="22" t="str">
        <f t="shared" si="15"/>
        <v/>
      </c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 t="str">
        <f>$X$44</f>
        <v/>
      </c>
      <c r="BG31" s="22"/>
      <c r="BH31" s="22"/>
      <c r="BI31" s="22"/>
      <c r="BJ31" s="22"/>
      <c r="BK31" s="22"/>
      <c r="BL31" s="22"/>
      <c r="BM31" s="22"/>
      <c r="BN31" s="22"/>
      <c r="BO31" s="22"/>
      <c r="BP31" s="22" t="str">
        <f t="shared" si="19"/>
        <v/>
      </c>
      <c r="BQ31" s="22"/>
      <c r="BR31" s="22"/>
      <c r="BS31" s="51"/>
      <c r="BT31" s="51"/>
      <c r="BU31" s="51"/>
      <c r="BV31" s="75"/>
      <c r="BW31" s="33" t="str">
        <f t="shared" si="20"/>
        <v/>
      </c>
      <c r="BX31" s="14" t="str">
        <f t="shared" si="10"/>
        <v/>
      </c>
      <c r="BZ31" s="71"/>
      <c r="CA31" s="71"/>
      <c r="CB31" s="71"/>
      <c r="CC31" s="71"/>
      <c r="CD31" s="71"/>
      <c r="CE31" s="71"/>
      <c r="CF31" s="71"/>
      <c r="CG31" s="71"/>
      <c r="CH31" s="16"/>
      <c r="CI31" s="16"/>
    </row>
    <row r="32" spans="2:87" ht="8.25" customHeight="1" x14ac:dyDescent="0.15">
      <c r="B32" s="48"/>
      <c r="C32" s="48"/>
      <c r="D32" s="52" t="s">
        <v>4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3"/>
      <c r="Q32" s="53"/>
      <c r="R32" s="53"/>
      <c r="S32" s="53"/>
      <c r="T32" s="53"/>
      <c r="U32" s="53"/>
      <c r="V32" s="53"/>
      <c r="W32" s="53"/>
      <c r="X32" s="11">
        <f>IF(O32="",0,VLOOKUP(O32,データ!$A$17:$B$18,2,FALSE))</f>
        <v>0</v>
      </c>
      <c r="Y32" s="9">
        <f>IF(O32="",1,0)</f>
        <v>1</v>
      </c>
      <c r="Z32" s="15" t="str">
        <f>IF(O32="","",VLOOKUP(O32,データ!A17:C18,3,FALSE))</f>
        <v/>
      </c>
      <c r="AA32" s="71"/>
      <c r="AB32" s="71"/>
      <c r="AC32" s="71"/>
      <c r="AD32" s="71"/>
      <c r="AE32" s="71"/>
      <c r="AF32" s="71"/>
      <c r="AG32" s="71"/>
      <c r="AH32" s="71"/>
      <c r="AI32" s="14" t="str">
        <f t="shared" si="11"/>
        <v/>
      </c>
      <c r="AJ32" s="24" t="str">
        <f t="shared" si="8"/>
        <v/>
      </c>
      <c r="AK32" s="21"/>
      <c r="AL32" s="21"/>
      <c r="AM32" s="21"/>
      <c r="AN32" s="22"/>
      <c r="AO32" s="22"/>
      <c r="AP32" s="22"/>
      <c r="AQ32" s="22"/>
      <c r="AR32" s="22" t="str">
        <f t="shared" si="15"/>
        <v/>
      </c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 t="str">
        <f>$X$44</f>
        <v/>
      </c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 t="str">
        <f t="shared" si="19"/>
        <v/>
      </c>
      <c r="BQ32" s="22"/>
      <c r="BR32" s="22"/>
      <c r="BS32" s="51"/>
      <c r="BT32" s="51"/>
      <c r="BU32" s="51"/>
      <c r="BV32" s="75"/>
      <c r="BW32" s="33" t="str">
        <f t="shared" si="20"/>
        <v/>
      </c>
      <c r="BX32" s="14" t="str">
        <f t="shared" si="10"/>
        <v/>
      </c>
      <c r="BZ32" s="71"/>
      <c r="CA32" s="71"/>
      <c r="CB32" s="71"/>
      <c r="CC32" s="71"/>
      <c r="CD32" s="71"/>
      <c r="CE32" s="71"/>
      <c r="CF32" s="71"/>
      <c r="CG32" s="71"/>
      <c r="CH32" s="16"/>
      <c r="CI32" s="16"/>
    </row>
    <row r="33" spans="2:87" ht="8.25" customHeight="1" x14ac:dyDescent="0.15">
      <c r="B33" s="48"/>
      <c r="C33" s="48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3"/>
      <c r="Q33" s="53"/>
      <c r="R33" s="53"/>
      <c r="S33" s="53"/>
      <c r="T33" s="53"/>
      <c r="U33" s="53"/>
      <c r="V33" s="53"/>
      <c r="W33" s="53"/>
      <c r="Z33" s="15"/>
      <c r="AA33" s="71"/>
      <c r="AB33" s="71"/>
      <c r="AC33" s="71"/>
      <c r="AD33" s="71"/>
      <c r="AE33" s="71"/>
      <c r="AF33" s="71"/>
      <c r="AG33" s="71"/>
      <c r="AH33" s="71"/>
      <c r="AI33" s="14" t="str">
        <f t="shared" si="11"/>
        <v/>
      </c>
      <c r="AJ33" s="24" t="str">
        <f t="shared" si="8"/>
        <v/>
      </c>
      <c r="AK33" s="21"/>
      <c r="AL33" s="21"/>
      <c r="AM33" s="21"/>
      <c r="AN33" s="22"/>
      <c r="AO33" s="22"/>
      <c r="AP33" s="22"/>
      <c r="AQ33" s="22"/>
      <c r="AR33" s="22" t="str">
        <f t="shared" si="15"/>
        <v/>
      </c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 t="str">
        <f>$X$44</f>
        <v/>
      </c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 t="str">
        <f t="shared" si="19"/>
        <v/>
      </c>
      <c r="BQ33" s="22"/>
      <c r="BR33" s="22"/>
      <c r="BS33" s="51"/>
      <c r="BT33" s="51"/>
      <c r="BU33" s="51"/>
      <c r="BV33" s="75"/>
      <c r="BW33" s="33" t="str">
        <f t="shared" si="20"/>
        <v/>
      </c>
      <c r="BX33" s="14" t="str">
        <f t="shared" si="10"/>
        <v/>
      </c>
      <c r="BZ33" s="71"/>
      <c r="CA33" s="71"/>
      <c r="CB33" s="71"/>
      <c r="CC33" s="71"/>
      <c r="CD33" s="71"/>
      <c r="CE33" s="71"/>
      <c r="CF33" s="71"/>
      <c r="CG33" s="71"/>
      <c r="CH33" s="16"/>
      <c r="CI33" s="16"/>
    </row>
    <row r="34" spans="2:87" ht="8.25" customHeight="1" x14ac:dyDescent="0.15">
      <c r="B34" s="48"/>
      <c r="C34" s="48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3"/>
      <c r="P34" s="53"/>
      <c r="Q34" s="53"/>
      <c r="R34" s="53"/>
      <c r="S34" s="53"/>
      <c r="T34" s="53"/>
      <c r="U34" s="53"/>
      <c r="V34" s="53"/>
      <c r="W34" s="53"/>
      <c r="Z34" s="15"/>
      <c r="AA34" s="71"/>
      <c r="AB34" s="71"/>
      <c r="AC34" s="71"/>
      <c r="AD34" s="71"/>
      <c r="AE34" s="71"/>
      <c r="AF34" s="71"/>
      <c r="AG34" s="71"/>
      <c r="AH34" s="71"/>
      <c r="AI34" s="14" t="str">
        <f t="shared" si="11"/>
        <v/>
      </c>
      <c r="AJ34" s="24" t="str">
        <f t="shared" si="8"/>
        <v/>
      </c>
      <c r="AK34" s="28"/>
      <c r="AL34" s="28"/>
      <c r="AM34" s="28"/>
      <c r="AN34" s="28"/>
      <c r="AO34" s="29"/>
      <c r="AP34" s="22"/>
      <c r="AQ34" s="22"/>
      <c r="AR34" s="22" t="str">
        <f t="shared" si="15"/>
        <v/>
      </c>
      <c r="AS34" s="22"/>
      <c r="AT34" s="22"/>
      <c r="AU34" s="22"/>
      <c r="AV34" s="22"/>
      <c r="AW34" s="38">
        <f>IF($O$14="",0,$X$14)</f>
        <v>0</v>
      </c>
      <c r="AX34" s="22"/>
      <c r="AY34" s="22"/>
      <c r="AZ34" s="22"/>
      <c r="BA34" s="22"/>
      <c r="BB34" s="22"/>
      <c r="BC34" s="22" t="str">
        <f>$X$44</f>
        <v/>
      </c>
      <c r="BD34" s="22"/>
      <c r="BE34" s="22"/>
      <c r="BF34" s="39"/>
      <c r="BG34" s="39"/>
      <c r="BH34" s="22"/>
      <c r="BI34" s="22"/>
      <c r="BJ34" s="38">
        <f>IF(OR($O$14="",$X$14&lt;=2),0,$X$14)</f>
        <v>0</v>
      </c>
      <c r="BK34" s="22"/>
      <c r="BL34" s="22"/>
      <c r="BM34" s="22"/>
      <c r="BN34" s="22"/>
      <c r="BO34" s="22"/>
      <c r="BP34" s="22" t="str">
        <f t="shared" si="19"/>
        <v/>
      </c>
      <c r="BQ34" s="22"/>
      <c r="BR34" s="22"/>
      <c r="BS34" s="51"/>
      <c r="BT34" s="51"/>
      <c r="BU34" s="51"/>
      <c r="BV34" s="75"/>
      <c r="BW34" s="33" t="str">
        <f t="shared" si="20"/>
        <v/>
      </c>
      <c r="BX34" s="14" t="str">
        <f t="shared" si="10"/>
        <v/>
      </c>
      <c r="BZ34" s="71"/>
      <c r="CA34" s="71"/>
      <c r="CB34" s="71"/>
      <c r="CC34" s="71"/>
      <c r="CD34" s="71"/>
      <c r="CE34" s="71"/>
      <c r="CF34" s="71"/>
      <c r="CG34" s="71"/>
      <c r="CH34" s="16"/>
      <c r="CI34" s="16"/>
    </row>
    <row r="35" spans="2:87" ht="8.25" customHeight="1" x14ac:dyDescent="0.15">
      <c r="B35" s="48"/>
      <c r="C35" s="48"/>
      <c r="D35" s="52" t="s">
        <v>5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3"/>
      <c r="P35" s="53"/>
      <c r="Q35" s="53"/>
      <c r="R35" s="53"/>
      <c r="S35" s="53"/>
      <c r="T35" s="53"/>
      <c r="U35" s="53"/>
      <c r="V35" s="53"/>
      <c r="W35" s="53"/>
      <c r="X35" s="9" t="str">
        <f>IF(O35="","",VLOOKUP(O35,データ!D17:E19,2,FALSE))</f>
        <v/>
      </c>
      <c r="Y35" s="9">
        <f>IF(O35="",1,0)</f>
        <v>1</v>
      </c>
      <c r="Z35" s="15" t="str">
        <f>IF(O35="","",VLOOKUP(O35,データ!D17:F19,3,FALSE))</f>
        <v/>
      </c>
      <c r="AA35" s="71"/>
      <c r="AB35" s="71"/>
      <c r="AC35" s="71"/>
      <c r="AD35" s="71"/>
      <c r="AE35" s="71"/>
      <c r="AF35" s="71"/>
      <c r="AG35" s="71"/>
      <c r="AH35" s="71"/>
      <c r="AI35" s="14" t="str">
        <f t="shared" si="11"/>
        <v/>
      </c>
      <c r="AJ35" s="24" t="str">
        <f t="shared" si="8"/>
        <v/>
      </c>
      <c r="AK35" s="30"/>
      <c r="AL35" s="30"/>
      <c r="AM35" s="30"/>
      <c r="AN35" s="30"/>
      <c r="AO35" s="29"/>
      <c r="AP35" s="22"/>
      <c r="AQ35" s="22"/>
      <c r="AR35" s="22" t="str">
        <f t="shared" si="15"/>
        <v/>
      </c>
      <c r="AS35" s="25">
        <f>IF(OR($X$20=1,$X$20=2),0,$X$20)</f>
        <v>0</v>
      </c>
      <c r="AT35" s="22"/>
      <c r="AU35" s="22"/>
      <c r="AV35" s="22"/>
      <c r="AW35" s="51"/>
      <c r="AX35" s="51"/>
      <c r="AY35" s="22"/>
      <c r="AZ35" s="22"/>
      <c r="BA35" s="22"/>
      <c r="BB35" s="22" t="str">
        <f>$X$44</f>
        <v/>
      </c>
      <c r="BC35" s="22"/>
      <c r="BD35" s="22"/>
      <c r="BE35" s="38">
        <f>IF($O$35="",0,$X$35)</f>
        <v>0</v>
      </c>
      <c r="BF35" s="39"/>
      <c r="BG35" s="39"/>
      <c r="BH35" s="22"/>
      <c r="BI35" s="22"/>
      <c r="BJ35" s="51"/>
      <c r="BK35" s="51"/>
      <c r="BL35" s="22"/>
      <c r="BM35" s="25">
        <f>IF($X$20=1,0,$X$20)</f>
        <v>0</v>
      </c>
      <c r="BN35" s="22"/>
      <c r="BO35" s="22"/>
      <c r="BP35" s="22" t="str">
        <f t="shared" si="19"/>
        <v/>
      </c>
      <c r="BS35" s="51"/>
      <c r="BT35" s="51"/>
      <c r="BU35" s="51"/>
      <c r="BV35" s="75"/>
      <c r="BW35" s="33" t="str">
        <f t="shared" si="20"/>
        <v/>
      </c>
      <c r="BX35" s="14" t="str">
        <f t="shared" si="10"/>
        <v/>
      </c>
      <c r="BZ35" s="71"/>
      <c r="CA35" s="71"/>
      <c r="CB35" s="71"/>
      <c r="CC35" s="71"/>
      <c r="CD35" s="71"/>
      <c r="CE35" s="71"/>
      <c r="CF35" s="71"/>
      <c r="CG35" s="71"/>
      <c r="CH35" s="16"/>
      <c r="CI35" s="16"/>
    </row>
    <row r="36" spans="2:87" ht="8.25" customHeight="1" x14ac:dyDescent="0.15">
      <c r="B36" s="48"/>
      <c r="C36" s="48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  <c r="P36" s="53"/>
      <c r="Q36" s="53"/>
      <c r="R36" s="53"/>
      <c r="S36" s="53"/>
      <c r="T36" s="53"/>
      <c r="U36" s="53"/>
      <c r="V36" s="53"/>
      <c r="W36" s="53"/>
      <c r="Z36" s="15"/>
      <c r="AA36" s="71"/>
      <c r="AB36" s="71"/>
      <c r="AC36" s="71"/>
      <c r="AD36" s="71"/>
      <c r="AE36" s="71"/>
      <c r="AF36" s="71"/>
      <c r="AG36" s="71"/>
      <c r="AH36" s="71"/>
      <c r="AI36" s="14" t="str">
        <f t="shared" si="11"/>
        <v/>
      </c>
      <c r="AJ36" s="24" t="str">
        <f t="shared" si="8"/>
        <v/>
      </c>
      <c r="AK36" s="30"/>
      <c r="AL36" s="31"/>
      <c r="AM36" s="30"/>
      <c r="AN36" s="30"/>
      <c r="AO36" s="29"/>
      <c r="AP36" s="22"/>
      <c r="AQ36" s="22"/>
      <c r="AR36" s="22" t="str">
        <f t="shared" si="15"/>
        <v/>
      </c>
      <c r="AS36" s="65"/>
      <c r="AT36" s="65"/>
      <c r="AU36" s="65"/>
      <c r="AV36" s="22"/>
      <c r="AW36" s="51"/>
      <c r="AX36" s="51"/>
      <c r="AY36" s="22"/>
      <c r="AZ36" s="22"/>
      <c r="BA36" s="22" t="str">
        <f>$X$44</f>
        <v/>
      </c>
      <c r="BB36" s="22"/>
      <c r="BC36" s="22"/>
      <c r="BD36" s="22"/>
      <c r="BE36" s="51"/>
      <c r="BF36" s="51"/>
      <c r="BG36" s="51"/>
      <c r="BH36" s="51"/>
      <c r="BI36" s="22"/>
      <c r="BJ36" s="51"/>
      <c r="BK36" s="51"/>
      <c r="BL36" s="22"/>
      <c r="BM36" s="65"/>
      <c r="BN36" s="65"/>
      <c r="BO36" s="65"/>
      <c r="BP36" s="22" t="str">
        <f t="shared" si="19"/>
        <v/>
      </c>
      <c r="BS36" s="51"/>
      <c r="BT36" s="51"/>
      <c r="BU36" s="51"/>
      <c r="BV36" s="75"/>
      <c r="BW36" s="33" t="str">
        <f t="shared" si="20"/>
        <v/>
      </c>
      <c r="BX36" s="14" t="str">
        <f t="shared" si="10"/>
        <v/>
      </c>
      <c r="BZ36" s="71"/>
      <c r="CA36" s="71"/>
      <c r="CB36" s="71"/>
      <c r="CC36" s="71"/>
      <c r="CD36" s="71"/>
      <c r="CE36" s="71"/>
      <c r="CF36" s="71"/>
      <c r="CG36" s="71"/>
      <c r="CH36" s="16"/>
      <c r="CI36" s="16"/>
    </row>
    <row r="37" spans="2:87" ht="8.25" customHeight="1" x14ac:dyDescent="0.15">
      <c r="B37" s="48"/>
      <c r="C37" s="48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3"/>
      <c r="P37" s="53"/>
      <c r="Q37" s="53"/>
      <c r="R37" s="53"/>
      <c r="S37" s="53"/>
      <c r="T37" s="53"/>
      <c r="U37" s="53"/>
      <c r="V37" s="53"/>
      <c r="W37" s="53"/>
      <c r="Z37" s="15"/>
      <c r="AA37" s="71"/>
      <c r="AB37" s="71"/>
      <c r="AC37" s="71"/>
      <c r="AD37" s="71"/>
      <c r="AE37" s="71"/>
      <c r="AF37" s="71"/>
      <c r="AG37" s="71"/>
      <c r="AH37" s="71"/>
      <c r="AI37" s="14" t="str">
        <f t="shared" si="11"/>
        <v/>
      </c>
      <c r="AJ37" s="24" t="str">
        <f t="shared" si="8"/>
        <v/>
      </c>
      <c r="AK37" s="30"/>
      <c r="AL37" s="30"/>
      <c r="AM37" s="30"/>
      <c r="AN37" s="30"/>
      <c r="AO37" s="29"/>
      <c r="AP37" s="22"/>
      <c r="AQ37" s="22"/>
      <c r="AR37" s="22" t="str">
        <f t="shared" si="15"/>
        <v/>
      </c>
      <c r="AS37" s="65"/>
      <c r="AT37" s="65"/>
      <c r="AU37" s="65"/>
      <c r="AV37" s="22"/>
      <c r="AW37" s="51"/>
      <c r="AX37" s="51"/>
      <c r="AY37" s="22"/>
      <c r="AZ37" s="22" t="str">
        <f>$X$44</f>
        <v/>
      </c>
      <c r="BA37" s="22"/>
      <c r="BB37" s="22"/>
      <c r="BC37" s="22"/>
      <c r="BD37" s="22"/>
      <c r="BE37" s="51"/>
      <c r="BF37" s="51"/>
      <c r="BG37" s="51"/>
      <c r="BH37" s="51"/>
      <c r="BI37" s="22"/>
      <c r="BJ37" s="51"/>
      <c r="BK37" s="51"/>
      <c r="BL37" s="22"/>
      <c r="BM37" s="65"/>
      <c r="BN37" s="65"/>
      <c r="BO37" s="65"/>
      <c r="BP37" s="22" t="str">
        <f t="shared" si="19"/>
        <v/>
      </c>
      <c r="BS37" s="51"/>
      <c r="BT37" s="51"/>
      <c r="BU37" s="51"/>
      <c r="BV37" s="75"/>
      <c r="BW37" s="33" t="str">
        <f t="shared" si="20"/>
        <v/>
      </c>
      <c r="BX37" s="14" t="str">
        <f t="shared" si="10"/>
        <v/>
      </c>
      <c r="BZ37" s="71"/>
      <c r="CA37" s="71"/>
      <c r="CB37" s="71"/>
      <c r="CC37" s="71"/>
      <c r="CD37" s="71"/>
      <c r="CE37" s="71"/>
      <c r="CF37" s="71"/>
      <c r="CG37" s="71"/>
      <c r="CH37" s="16"/>
      <c r="CI37" s="16"/>
    </row>
    <row r="38" spans="2:87" ht="8.25" customHeight="1" x14ac:dyDescent="0.15">
      <c r="B38" s="63" t="s">
        <v>56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  <c r="O38" s="54"/>
      <c r="P38" s="55"/>
      <c r="Q38" s="55"/>
      <c r="R38" s="55"/>
      <c r="S38" s="55"/>
      <c r="T38" s="55"/>
      <c r="U38" s="55"/>
      <c r="V38" s="55"/>
      <c r="W38" s="56"/>
      <c r="X38" s="9" t="str">
        <f>IF(O38="","",VLOOKUP(O38,データ!G17:H19,2,FALSE))</f>
        <v/>
      </c>
      <c r="Y38" s="9">
        <f>IF(O38="",1,0)</f>
        <v>1</v>
      </c>
      <c r="Z38" s="15" t="str">
        <f>IF(O38="","",VLOOKUP(O38,データ!G17:I19,3,FALSE))</f>
        <v/>
      </c>
      <c r="AA38" s="71"/>
      <c r="AB38" s="71"/>
      <c r="AC38" s="71"/>
      <c r="AD38" s="71"/>
      <c r="AE38" s="71"/>
      <c r="AF38" s="71"/>
      <c r="AG38" s="71"/>
      <c r="AH38" s="71"/>
      <c r="AI38" s="14" t="str">
        <f t="shared" si="11"/>
        <v/>
      </c>
      <c r="AJ38" s="24" t="str">
        <f t="shared" si="8"/>
        <v/>
      </c>
      <c r="AK38" s="30"/>
      <c r="AL38" s="30"/>
      <c r="AM38" s="30"/>
      <c r="AN38" s="30"/>
      <c r="AO38" s="29"/>
      <c r="AP38" s="22"/>
      <c r="AQ38" s="22"/>
      <c r="AR38" s="22" t="str">
        <f t="shared" si="15"/>
        <v/>
      </c>
      <c r="AS38" s="65"/>
      <c r="AT38" s="65"/>
      <c r="AU38" s="65"/>
      <c r="AV38" s="22"/>
      <c r="AW38" s="51"/>
      <c r="AX38" s="51"/>
      <c r="AY38" s="22" t="str">
        <f>$X$44</f>
        <v/>
      </c>
      <c r="AZ38" s="22"/>
      <c r="BA38" s="22"/>
      <c r="BB38" s="22"/>
      <c r="BC38" s="22"/>
      <c r="BD38" s="22"/>
      <c r="BE38" s="51"/>
      <c r="BF38" s="51"/>
      <c r="BG38" s="51"/>
      <c r="BH38" s="51"/>
      <c r="BI38" s="22"/>
      <c r="BJ38" s="51"/>
      <c r="BK38" s="51"/>
      <c r="BL38" s="22"/>
      <c r="BM38" s="65"/>
      <c r="BN38" s="65"/>
      <c r="BO38" s="65"/>
      <c r="BP38" s="22" t="str">
        <f t="shared" si="19"/>
        <v/>
      </c>
      <c r="BS38" s="51"/>
      <c r="BT38" s="51"/>
      <c r="BU38" s="51"/>
      <c r="BV38" s="75"/>
      <c r="BW38" s="33" t="str">
        <f t="shared" si="20"/>
        <v/>
      </c>
      <c r="BX38" s="14" t="str">
        <f t="shared" si="10"/>
        <v/>
      </c>
      <c r="BZ38" s="71"/>
      <c r="CA38" s="71"/>
      <c r="CB38" s="71"/>
      <c r="CC38" s="71"/>
      <c r="CD38" s="71"/>
      <c r="CE38" s="71"/>
      <c r="CF38" s="71"/>
      <c r="CG38" s="71"/>
      <c r="CH38" s="16"/>
      <c r="CI38" s="16"/>
    </row>
    <row r="39" spans="2:87" ht="2.25" customHeight="1" x14ac:dyDescent="0.1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57"/>
      <c r="P39" s="58"/>
      <c r="Q39" s="58"/>
      <c r="R39" s="58"/>
      <c r="S39" s="58"/>
      <c r="T39" s="58"/>
      <c r="U39" s="58"/>
      <c r="V39" s="58"/>
      <c r="W39" s="59"/>
      <c r="Z39" s="15"/>
      <c r="AA39" s="16"/>
      <c r="AB39" s="16"/>
      <c r="AC39" s="16"/>
      <c r="AD39" s="16"/>
      <c r="AE39" s="16"/>
      <c r="AF39" s="17"/>
      <c r="AG39" s="16"/>
      <c r="AI39" s="14" t="str">
        <f t="shared" si="11"/>
        <v/>
      </c>
      <c r="AJ39" s="24" t="str">
        <f t="shared" si="8"/>
        <v/>
      </c>
      <c r="AK39" s="30"/>
      <c r="AL39" s="30"/>
      <c r="AM39" s="30"/>
      <c r="AN39" s="32"/>
      <c r="AO39" s="21" t="str">
        <f t="shared" ref="AO39:BV39" si="21">$X$11</f>
        <v/>
      </c>
      <c r="AP39" s="21" t="str">
        <f t="shared" si="21"/>
        <v/>
      </c>
      <c r="AQ39" s="21" t="str">
        <f t="shared" si="21"/>
        <v/>
      </c>
      <c r="AR39" s="21" t="str">
        <f t="shared" si="21"/>
        <v/>
      </c>
      <c r="AS39" s="21" t="str">
        <f t="shared" si="21"/>
        <v/>
      </c>
      <c r="AT39" s="21" t="str">
        <f t="shared" si="21"/>
        <v/>
      </c>
      <c r="AU39" s="21" t="str">
        <f t="shared" si="21"/>
        <v/>
      </c>
      <c r="AV39" s="21" t="str">
        <f t="shared" si="21"/>
        <v/>
      </c>
      <c r="AW39" s="21" t="str">
        <f t="shared" si="21"/>
        <v/>
      </c>
      <c r="AX39" s="21" t="str">
        <f t="shared" si="21"/>
        <v/>
      </c>
      <c r="AY39" s="21" t="str">
        <f t="shared" si="21"/>
        <v/>
      </c>
      <c r="AZ39" s="21" t="str">
        <f t="shared" si="21"/>
        <v/>
      </c>
      <c r="BA39" s="21" t="str">
        <f t="shared" si="21"/>
        <v/>
      </c>
      <c r="BB39" s="21" t="str">
        <f t="shared" si="21"/>
        <v/>
      </c>
      <c r="BC39" s="21" t="str">
        <f t="shared" si="21"/>
        <v/>
      </c>
      <c r="BD39" s="21" t="str">
        <f t="shared" si="21"/>
        <v/>
      </c>
      <c r="BE39" s="21" t="str">
        <f t="shared" si="21"/>
        <v/>
      </c>
      <c r="BF39" s="21" t="str">
        <f t="shared" si="21"/>
        <v/>
      </c>
      <c r="BG39" s="21" t="str">
        <f t="shared" si="21"/>
        <v/>
      </c>
      <c r="BH39" s="21" t="str">
        <f t="shared" si="21"/>
        <v/>
      </c>
      <c r="BI39" s="21" t="str">
        <f t="shared" si="21"/>
        <v/>
      </c>
      <c r="BJ39" s="21" t="str">
        <f t="shared" si="21"/>
        <v/>
      </c>
      <c r="BK39" s="21" t="str">
        <f t="shared" si="21"/>
        <v/>
      </c>
      <c r="BL39" s="21" t="str">
        <f t="shared" si="21"/>
        <v/>
      </c>
      <c r="BM39" s="21" t="str">
        <f t="shared" si="21"/>
        <v/>
      </c>
      <c r="BN39" s="21" t="str">
        <f t="shared" si="21"/>
        <v/>
      </c>
      <c r="BO39" s="21" t="str">
        <f t="shared" si="21"/>
        <v/>
      </c>
      <c r="BP39" s="21" t="str">
        <f t="shared" si="21"/>
        <v/>
      </c>
      <c r="BQ39" s="21" t="str">
        <f t="shared" si="21"/>
        <v/>
      </c>
      <c r="BR39" s="21" t="str">
        <f t="shared" si="21"/>
        <v/>
      </c>
      <c r="BS39" s="21" t="str">
        <f t="shared" si="21"/>
        <v/>
      </c>
      <c r="BT39" s="21" t="str">
        <f t="shared" si="21"/>
        <v/>
      </c>
      <c r="BU39" s="21" t="str">
        <f t="shared" si="21"/>
        <v/>
      </c>
      <c r="BV39" s="21" t="str">
        <f t="shared" si="21"/>
        <v/>
      </c>
      <c r="BW39" s="33" t="str">
        <f t="shared" si="20"/>
        <v/>
      </c>
      <c r="BX39" s="14" t="str">
        <f t="shared" si="10"/>
        <v/>
      </c>
      <c r="BZ39" s="71"/>
      <c r="CA39" s="71"/>
      <c r="CB39" s="71"/>
      <c r="CC39" s="71"/>
      <c r="CD39" s="71"/>
      <c r="CE39" s="71"/>
      <c r="CF39" s="71"/>
      <c r="CG39" s="71"/>
      <c r="CH39" s="16"/>
      <c r="CI39" s="16"/>
    </row>
    <row r="40" spans="2:87" ht="2.25" customHeight="1" x14ac:dyDescent="0.1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  <c r="O40" s="57"/>
      <c r="P40" s="58"/>
      <c r="Q40" s="58"/>
      <c r="R40" s="58"/>
      <c r="S40" s="58"/>
      <c r="T40" s="58"/>
      <c r="U40" s="58"/>
      <c r="V40" s="58"/>
      <c r="W40" s="59"/>
      <c r="AI40" s="14" t="str">
        <f t="shared" si="11"/>
        <v/>
      </c>
      <c r="AJ40" s="24" t="str">
        <f t="shared" si="8"/>
        <v/>
      </c>
      <c r="AK40" s="30"/>
      <c r="AL40" s="30"/>
      <c r="AM40" s="30"/>
      <c r="AN40" s="30"/>
      <c r="AO40" s="33" t="str">
        <f t="shared" ref="AO40:BV40" si="22">$X$11</f>
        <v/>
      </c>
      <c r="AP40" s="21" t="str">
        <f t="shared" si="22"/>
        <v/>
      </c>
      <c r="AQ40" s="21" t="str">
        <f t="shared" si="22"/>
        <v/>
      </c>
      <c r="AR40" s="21" t="str">
        <f t="shared" si="22"/>
        <v/>
      </c>
      <c r="AS40" s="21" t="str">
        <f t="shared" si="22"/>
        <v/>
      </c>
      <c r="AT40" s="21" t="str">
        <f t="shared" si="22"/>
        <v/>
      </c>
      <c r="AU40" s="21" t="str">
        <f t="shared" si="22"/>
        <v/>
      </c>
      <c r="AV40" s="21" t="str">
        <f t="shared" si="22"/>
        <v/>
      </c>
      <c r="AW40" s="21" t="str">
        <f t="shared" si="22"/>
        <v/>
      </c>
      <c r="AX40" s="21" t="str">
        <f t="shared" si="22"/>
        <v/>
      </c>
      <c r="AY40" s="21" t="str">
        <f t="shared" si="22"/>
        <v/>
      </c>
      <c r="AZ40" s="21" t="str">
        <f t="shared" si="22"/>
        <v/>
      </c>
      <c r="BA40" s="21" t="str">
        <f t="shared" si="22"/>
        <v/>
      </c>
      <c r="BB40" s="21" t="str">
        <f t="shared" si="22"/>
        <v/>
      </c>
      <c r="BC40" s="21" t="str">
        <f t="shared" si="22"/>
        <v/>
      </c>
      <c r="BD40" s="21" t="str">
        <f t="shared" si="22"/>
        <v/>
      </c>
      <c r="BE40" s="21" t="str">
        <f t="shared" si="22"/>
        <v/>
      </c>
      <c r="BF40" s="21" t="str">
        <f t="shared" si="22"/>
        <v/>
      </c>
      <c r="BG40" s="21" t="str">
        <f t="shared" si="22"/>
        <v/>
      </c>
      <c r="BH40" s="21" t="str">
        <f t="shared" si="22"/>
        <v/>
      </c>
      <c r="BI40" s="21" t="str">
        <f t="shared" si="22"/>
        <v/>
      </c>
      <c r="BJ40" s="21" t="str">
        <f t="shared" si="22"/>
        <v/>
      </c>
      <c r="BK40" s="21" t="str">
        <f t="shared" si="22"/>
        <v/>
      </c>
      <c r="BL40" s="21" t="str">
        <f t="shared" si="22"/>
        <v/>
      </c>
      <c r="BM40" s="21" t="str">
        <f t="shared" si="22"/>
        <v/>
      </c>
      <c r="BN40" s="21" t="str">
        <f t="shared" si="22"/>
        <v/>
      </c>
      <c r="BO40" s="21" t="str">
        <f t="shared" si="22"/>
        <v/>
      </c>
      <c r="BP40" s="21" t="str">
        <f t="shared" si="22"/>
        <v/>
      </c>
      <c r="BQ40" s="21" t="str">
        <f t="shared" si="22"/>
        <v/>
      </c>
      <c r="BR40" s="21" t="str">
        <f t="shared" si="22"/>
        <v/>
      </c>
      <c r="BS40" s="21" t="str">
        <f t="shared" si="22"/>
        <v/>
      </c>
      <c r="BT40" s="21" t="str">
        <f t="shared" si="22"/>
        <v/>
      </c>
      <c r="BU40" s="21" t="str">
        <f t="shared" si="22"/>
        <v/>
      </c>
      <c r="BV40" s="21" t="str">
        <f t="shared" si="22"/>
        <v/>
      </c>
      <c r="BW40" s="33" t="str">
        <f t="shared" si="20"/>
        <v/>
      </c>
      <c r="BX40" s="14" t="str">
        <f t="shared" si="10"/>
        <v/>
      </c>
      <c r="BZ40" s="71"/>
      <c r="CA40" s="71"/>
      <c r="CB40" s="71"/>
      <c r="CC40" s="71"/>
      <c r="CD40" s="71"/>
      <c r="CE40" s="71"/>
      <c r="CF40" s="71"/>
      <c r="CG40" s="71"/>
    </row>
    <row r="41" spans="2:87" ht="2.25" customHeight="1" x14ac:dyDescent="0.1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4"/>
      <c r="O41" s="57"/>
      <c r="P41" s="58"/>
      <c r="Q41" s="58"/>
      <c r="R41" s="58"/>
      <c r="S41" s="58"/>
      <c r="T41" s="58"/>
      <c r="U41" s="58"/>
      <c r="V41" s="58"/>
      <c r="W41" s="59"/>
      <c r="AI41" s="14" t="str">
        <f t="shared" si="11"/>
        <v/>
      </c>
      <c r="AJ41" s="24" t="str">
        <f t="shared" si="8"/>
        <v/>
      </c>
      <c r="AK41" s="34"/>
      <c r="AL41" s="34"/>
      <c r="AM41" s="34"/>
      <c r="AN41" s="34"/>
      <c r="AO41" s="35" t="str">
        <f t="shared" ref="AO41:BV41" si="23">$X$11</f>
        <v/>
      </c>
      <c r="AP41" s="40" t="str">
        <f t="shared" si="23"/>
        <v/>
      </c>
      <c r="AQ41" s="40" t="str">
        <f t="shared" si="23"/>
        <v/>
      </c>
      <c r="AR41" s="40" t="str">
        <f t="shared" si="23"/>
        <v/>
      </c>
      <c r="AS41" s="40" t="str">
        <f t="shared" si="23"/>
        <v/>
      </c>
      <c r="AT41" s="40" t="str">
        <f t="shared" si="23"/>
        <v/>
      </c>
      <c r="AU41" s="40" t="str">
        <f t="shared" si="23"/>
        <v/>
      </c>
      <c r="AV41" s="40" t="str">
        <f t="shared" si="23"/>
        <v/>
      </c>
      <c r="AW41" s="40" t="str">
        <f t="shared" si="23"/>
        <v/>
      </c>
      <c r="AX41" s="40" t="str">
        <f t="shared" si="23"/>
        <v/>
      </c>
      <c r="AY41" s="40" t="str">
        <f t="shared" si="23"/>
        <v/>
      </c>
      <c r="AZ41" s="40" t="str">
        <f t="shared" si="23"/>
        <v/>
      </c>
      <c r="BA41" s="40" t="str">
        <f t="shared" si="23"/>
        <v/>
      </c>
      <c r="BB41" s="40" t="str">
        <f t="shared" si="23"/>
        <v/>
      </c>
      <c r="BC41" s="40" t="str">
        <f t="shared" si="23"/>
        <v/>
      </c>
      <c r="BD41" s="40" t="str">
        <f t="shared" si="23"/>
        <v/>
      </c>
      <c r="BE41" s="40" t="str">
        <f t="shared" si="23"/>
        <v/>
      </c>
      <c r="BF41" s="40" t="str">
        <f t="shared" si="23"/>
        <v/>
      </c>
      <c r="BG41" s="40" t="str">
        <f t="shared" si="23"/>
        <v/>
      </c>
      <c r="BH41" s="40" t="str">
        <f t="shared" si="23"/>
        <v/>
      </c>
      <c r="BI41" s="40" t="str">
        <f t="shared" si="23"/>
        <v/>
      </c>
      <c r="BJ41" s="40" t="str">
        <f t="shared" si="23"/>
        <v/>
      </c>
      <c r="BK41" s="40" t="str">
        <f t="shared" si="23"/>
        <v/>
      </c>
      <c r="BL41" s="40" t="str">
        <f t="shared" si="23"/>
        <v/>
      </c>
      <c r="BM41" s="40" t="str">
        <f t="shared" si="23"/>
        <v/>
      </c>
      <c r="BN41" s="40" t="str">
        <f t="shared" si="23"/>
        <v/>
      </c>
      <c r="BO41" s="40" t="str">
        <f t="shared" si="23"/>
        <v/>
      </c>
      <c r="BP41" s="40" t="str">
        <f t="shared" si="23"/>
        <v/>
      </c>
      <c r="BQ41" s="40" t="str">
        <f t="shared" si="23"/>
        <v/>
      </c>
      <c r="BR41" s="40" t="str">
        <f t="shared" si="23"/>
        <v/>
      </c>
      <c r="BS41" s="40" t="str">
        <f t="shared" si="23"/>
        <v/>
      </c>
      <c r="BT41" s="40" t="str">
        <f t="shared" si="23"/>
        <v/>
      </c>
      <c r="BU41" s="40" t="str">
        <f t="shared" si="23"/>
        <v/>
      </c>
      <c r="BV41" s="40" t="str">
        <f t="shared" si="23"/>
        <v/>
      </c>
      <c r="BW41" s="33" t="str">
        <f t="shared" si="20"/>
        <v/>
      </c>
      <c r="BX41" s="14" t="str">
        <f t="shared" si="10"/>
        <v/>
      </c>
      <c r="BZ41" s="71"/>
      <c r="CA41" s="71"/>
      <c r="CB41" s="71"/>
      <c r="CC41" s="71"/>
      <c r="CD41" s="71"/>
      <c r="CE41" s="71"/>
      <c r="CF41" s="71"/>
      <c r="CG41" s="71"/>
    </row>
    <row r="42" spans="2:87" ht="6" customHeight="1" x14ac:dyDescent="0.1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/>
      <c r="O42" s="57"/>
      <c r="P42" s="58"/>
      <c r="Q42" s="58"/>
      <c r="R42" s="58"/>
      <c r="S42" s="58"/>
      <c r="T42" s="58"/>
      <c r="U42" s="58"/>
      <c r="V42" s="58"/>
      <c r="W42" s="59"/>
      <c r="Z42" s="9">
        <f t="shared" ref="Z42:AA42" si="24">$X$50</f>
        <v>0</v>
      </c>
      <c r="AA42">
        <f t="shared" si="24"/>
        <v>0</v>
      </c>
      <c r="AB42">
        <f t="shared" ref="AB42:AP43" si="25">$X$50</f>
        <v>0</v>
      </c>
      <c r="AC42">
        <f t="shared" si="25"/>
        <v>0</v>
      </c>
      <c r="AD42">
        <f t="shared" si="25"/>
        <v>0</v>
      </c>
      <c r="AE42">
        <f t="shared" si="25"/>
        <v>0</v>
      </c>
      <c r="AF42">
        <f t="shared" si="25"/>
        <v>0</v>
      </c>
      <c r="AG42">
        <f t="shared" si="25"/>
        <v>0</v>
      </c>
      <c r="AH42">
        <f t="shared" si="25"/>
        <v>0</v>
      </c>
      <c r="AI42">
        <f t="shared" si="25"/>
        <v>0</v>
      </c>
      <c r="AJ42">
        <f t="shared" si="25"/>
        <v>0</v>
      </c>
      <c r="AK42">
        <f t="shared" si="25"/>
        <v>0</v>
      </c>
      <c r="AL42">
        <f t="shared" si="25"/>
        <v>0</v>
      </c>
      <c r="AM42">
        <f t="shared" si="25"/>
        <v>0</v>
      </c>
      <c r="AN42">
        <f t="shared" si="25"/>
        <v>0</v>
      </c>
      <c r="AO42">
        <f t="shared" si="25"/>
        <v>0</v>
      </c>
      <c r="AP42">
        <f t="shared" si="25"/>
        <v>0</v>
      </c>
      <c r="AQ42">
        <f t="shared" ref="AQ42:BF43" si="26">$X$50</f>
        <v>0</v>
      </c>
      <c r="AR42">
        <f t="shared" si="26"/>
        <v>0</v>
      </c>
      <c r="AS42">
        <f t="shared" si="26"/>
        <v>0</v>
      </c>
      <c r="AT42">
        <f t="shared" si="26"/>
        <v>0</v>
      </c>
      <c r="AU42">
        <f t="shared" si="26"/>
        <v>0</v>
      </c>
      <c r="AV42">
        <f t="shared" si="26"/>
        <v>0</v>
      </c>
      <c r="AW42">
        <f t="shared" si="26"/>
        <v>0</v>
      </c>
      <c r="AX42">
        <f t="shared" si="26"/>
        <v>0</v>
      </c>
      <c r="AY42">
        <f t="shared" si="26"/>
        <v>0</v>
      </c>
      <c r="AZ42">
        <f t="shared" si="26"/>
        <v>0</v>
      </c>
      <c r="BA42">
        <f t="shared" si="26"/>
        <v>0</v>
      </c>
      <c r="BB42">
        <f t="shared" si="26"/>
        <v>0</v>
      </c>
      <c r="BC42">
        <f t="shared" si="26"/>
        <v>0</v>
      </c>
      <c r="BD42">
        <f t="shared" si="26"/>
        <v>0</v>
      </c>
      <c r="BE42">
        <f t="shared" si="26"/>
        <v>0</v>
      </c>
      <c r="BF42">
        <f t="shared" si="26"/>
        <v>0</v>
      </c>
      <c r="BG42">
        <f t="shared" ref="BG42:BV43" si="27">$X$50</f>
        <v>0</v>
      </c>
      <c r="BH42">
        <f t="shared" si="27"/>
        <v>0</v>
      </c>
      <c r="BI42">
        <f t="shared" si="27"/>
        <v>0</v>
      </c>
      <c r="BJ42">
        <f t="shared" si="27"/>
        <v>0</v>
      </c>
      <c r="BK42">
        <f t="shared" si="27"/>
        <v>0</v>
      </c>
      <c r="BL42">
        <f t="shared" si="27"/>
        <v>0</v>
      </c>
      <c r="BM42">
        <f t="shared" si="27"/>
        <v>0</v>
      </c>
      <c r="BN42">
        <f t="shared" si="27"/>
        <v>0</v>
      </c>
      <c r="BO42">
        <f t="shared" si="27"/>
        <v>0</v>
      </c>
      <c r="BP42">
        <f t="shared" si="27"/>
        <v>0</v>
      </c>
      <c r="BQ42">
        <f t="shared" si="27"/>
        <v>0</v>
      </c>
      <c r="BR42">
        <f t="shared" si="27"/>
        <v>0</v>
      </c>
      <c r="BS42">
        <f t="shared" si="27"/>
        <v>0</v>
      </c>
      <c r="BT42">
        <f t="shared" si="27"/>
        <v>0</v>
      </c>
      <c r="BU42">
        <f t="shared" si="27"/>
        <v>0</v>
      </c>
      <c r="BV42">
        <f t="shared" si="27"/>
        <v>0</v>
      </c>
      <c r="BW42">
        <f t="shared" ref="BW42:CI43" si="28">$X$50</f>
        <v>0</v>
      </c>
      <c r="BX42">
        <f t="shared" si="28"/>
        <v>0</v>
      </c>
      <c r="BY42">
        <f t="shared" si="28"/>
        <v>0</v>
      </c>
      <c r="BZ42">
        <f t="shared" si="28"/>
        <v>0</v>
      </c>
      <c r="CA42">
        <f t="shared" si="28"/>
        <v>0</v>
      </c>
      <c r="CB42">
        <f t="shared" si="28"/>
        <v>0</v>
      </c>
      <c r="CC42">
        <f t="shared" si="28"/>
        <v>0</v>
      </c>
      <c r="CD42">
        <f t="shared" si="28"/>
        <v>0</v>
      </c>
      <c r="CE42">
        <f t="shared" si="28"/>
        <v>0</v>
      </c>
      <c r="CF42">
        <f t="shared" si="28"/>
        <v>0</v>
      </c>
      <c r="CG42">
        <f t="shared" si="28"/>
        <v>0</v>
      </c>
      <c r="CH42">
        <f t="shared" si="28"/>
        <v>0</v>
      </c>
      <c r="CI42">
        <f t="shared" si="28"/>
        <v>0</v>
      </c>
    </row>
    <row r="43" spans="2:87" ht="6" customHeight="1" x14ac:dyDescent="0.1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  <c r="O43" s="60"/>
      <c r="P43" s="61"/>
      <c r="Q43" s="61"/>
      <c r="R43" s="61"/>
      <c r="S43" s="61"/>
      <c r="T43" s="61"/>
      <c r="U43" s="61"/>
      <c r="V43" s="61"/>
      <c r="W43" s="62"/>
      <c r="Z43" s="9">
        <f t="shared" ref="Z43:AA43" si="29">$X$50</f>
        <v>0</v>
      </c>
      <c r="AA43">
        <f t="shared" si="29"/>
        <v>0</v>
      </c>
      <c r="AB43">
        <f t="shared" si="25"/>
        <v>0</v>
      </c>
      <c r="AC43">
        <f t="shared" si="25"/>
        <v>0</v>
      </c>
      <c r="AD43">
        <f t="shared" si="25"/>
        <v>0</v>
      </c>
      <c r="AE43">
        <f t="shared" si="25"/>
        <v>0</v>
      </c>
      <c r="AF43">
        <f t="shared" si="25"/>
        <v>0</v>
      </c>
      <c r="AG43">
        <f t="shared" si="25"/>
        <v>0</v>
      </c>
      <c r="AH43">
        <f t="shared" si="25"/>
        <v>0</v>
      </c>
      <c r="AI43">
        <f t="shared" si="25"/>
        <v>0</v>
      </c>
      <c r="AJ43">
        <f t="shared" si="25"/>
        <v>0</v>
      </c>
      <c r="AK43">
        <f t="shared" si="25"/>
        <v>0</v>
      </c>
      <c r="AL43">
        <f t="shared" si="25"/>
        <v>0</v>
      </c>
      <c r="AM43">
        <f t="shared" si="25"/>
        <v>0</v>
      </c>
      <c r="AN43">
        <f t="shared" si="25"/>
        <v>0</v>
      </c>
      <c r="AO43">
        <f t="shared" si="25"/>
        <v>0</v>
      </c>
      <c r="AP43">
        <f t="shared" si="25"/>
        <v>0</v>
      </c>
      <c r="AQ43">
        <f t="shared" si="26"/>
        <v>0</v>
      </c>
      <c r="AR43">
        <f t="shared" si="26"/>
        <v>0</v>
      </c>
      <c r="AS43">
        <f t="shared" si="26"/>
        <v>0</v>
      </c>
      <c r="AT43">
        <f t="shared" si="26"/>
        <v>0</v>
      </c>
      <c r="AU43">
        <f t="shared" si="26"/>
        <v>0</v>
      </c>
      <c r="AV43">
        <f t="shared" si="26"/>
        <v>0</v>
      </c>
      <c r="AW43">
        <f t="shared" si="26"/>
        <v>0</v>
      </c>
      <c r="AX43">
        <f t="shared" si="26"/>
        <v>0</v>
      </c>
      <c r="AY43">
        <f t="shared" si="26"/>
        <v>0</v>
      </c>
      <c r="AZ43">
        <f t="shared" si="26"/>
        <v>0</v>
      </c>
      <c r="BA43">
        <f t="shared" si="26"/>
        <v>0</v>
      </c>
      <c r="BB43">
        <f t="shared" si="26"/>
        <v>0</v>
      </c>
      <c r="BC43">
        <f t="shared" si="26"/>
        <v>0</v>
      </c>
      <c r="BD43">
        <f t="shared" si="26"/>
        <v>0</v>
      </c>
      <c r="BE43">
        <f t="shared" si="26"/>
        <v>0</v>
      </c>
      <c r="BF43">
        <f t="shared" si="26"/>
        <v>0</v>
      </c>
      <c r="BG43">
        <f t="shared" si="27"/>
        <v>0</v>
      </c>
      <c r="BH43">
        <f t="shared" si="27"/>
        <v>0</v>
      </c>
      <c r="BI43">
        <f t="shared" si="27"/>
        <v>0</v>
      </c>
      <c r="BJ43">
        <f t="shared" si="27"/>
        <v>0</v>
      </c>
      <c r="BK43">
        <f t="shared" si="27"/>
        <v>0</v>
      </c>
      <c r="BL43">
        <f t="shared" si="27"/>
        <v>0</v>
      </c>
      <c r="BM43">
        <f t="shared" si="27"/>
        <v>0</v>
      </c>
      <c r="BN43">
        <f t="shared" si="27"/>
        <v>0</v>
      </c>
      <c r="BO43">
        <f t="shared" si="27"/>
        <v>0</v>
      </c>
      <c r="BP43">
        <f t="shared" si="27"/>
        <v>0</v>
      </c>
      <c r="BQ43">
        <f t="shared" si="27"/>
        <v>0</v>
      </c>
      <c r="BR43">
        <f t="shared" si="27"/>
        <v>0</v>
      </c>
      <c r="BS43">
        <f t="shared" si="27"/>
        <v>0</v>
      </c>
      <c r="BT43">
        <f t="shared" si="27"/>
        <v>0</v>
      </c>
      <c r="BU43">
        <f t="shared" si="27"/>
        <v>0</v>
      </c>
      <c r="BV43">
        <f t="shared" si="27"/>
        <v>0</v>
      </c>
      <c r="BW43">
        <f t="shared" si="28"/>
        <v>0</v>
      </c>
      <c r="BX43">
        <f t="shared" si="28"/>
        <v>0</v>
      </c>
      <c r="BY43">
        <f t="shared" si="28"/>
        <v>0</v>
      </c>
      <c r="BZ43">
        <f t="shared" si="28"/>
        <v>0</v>
      </c>
      <c r="CA43">
        <f t="shared" si="28"/>
        <v>0</v>
      </c>
      <c r="CB43">
        <f t="shared" si="28"/>
        <v>0</v>
      </c>
      <c r="CC43">
        <f t="shared" si="28"/>
        <v>0</v>
      </c>
      <c r="CD43">
        <f t="shared" si="28"/>
        <v>0</v>
      </c>
      <c r="CE43">
        <f t="shared" si="28"/>
        <v>0</v>
      </c>
      <c r="CF43">
        <f t="shared" si="28"/>
        <v>0</v>
      </c>
      <c r="CG43">
        <f t="shared" si="28"/>
        <v>0</v>
      </c>
      <c r="CH43">
        <f t="shared" si="28"/>
        <v>0</v>
      </c>
      <c r="CI43">
        <f t="shared" si="28"/>
        <v>0</v>
      </c>
    </row>
    <row r="44" spans="2:87" ht="8.25" customHeight="1" x14ac:dyDescent="0.15">
      <c r="B44" s="48"/>
      <c r="C44" s="48"/>
      <c r="D44" s="52" t="s">
        <v>6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3"/>
      <c r="P44" s="53"/>
      <c r="Q44" s="53"/>
      <c r="R44" s="53"/>
      <c r="S44" s="53"/>
      <c r="T44" s="53"/>
      <c r="U44" s="53"/>
      <c r="V44" s="53"/>
      <c r="W44" s="53"/>
      <c r="X44" s="9" t="str">
        <f>IF(O44="","",VLOOKUP(O44,データ!A22:B24,2,FALSE))</f>
        <v/>
      </c>
      <c r="Y44" s="9">
        <f>IF(O44="",1,0)</f>
        <v>1</v>
      </c>
      <c r="Z44" s="9" t="str">
        <f>IF(O44="","",VLOOKUP(O44,データ!A22:C24,3,FALSE))</f>
        <v/>
      </c>
      <c r="BB44" s="74" t="str">
        <f>IF(Y10=15,"",(SUM(Z11:Z61)+24000-SUM(Z42:Z43)))</f>
        <v/>
      </c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</row>
    <row r="45" spans="2:87" ht="8.25" customHeight="1" x14ac:dyDescent="0.15">
      <c r="B45" s="48"/>
      <c r="C45" s="48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3"/>
      <c r="P45" s="53"/>
      <c r="Q45" s="53"/>
      <c r="R45" s="53"/>
      <c r="S45" s="53"/>
      <c r="T45" s="53"/>
      <c r="U45" s="53"/>
      <c r="V45" s="53"/>
      <c r="W45" s="53"/>
      <c r="AL45" s="49" t="s">
        <v>52</v>
      </c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</row>
    <row r="46" spans="2:87" ht="8.25" customHeight="1" x14ac:dyDescent="0.15">
      <c r="B46" s="48"/>
      <c r="C46" s="48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3"/>
      <c r="P46" s="53"/>
      <c r="Q46" s="53"/>
      <c r="R46" s="53"/>
      <c r="S46" s="53"/>
      <c r="T46" s="53"/>
      <c r="U46" s="53"/>
      <c r="V46" s="53"/>
      <c r="W46" s="53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49" t="s">
        <v>7</v>
      </c>
      <c r="BO46" s="49"/>
      <c r="BP46" s="49"/>
      <c r="BQ46" s="49"/>
      <c r="BR46" s="49"/>
    </row>
    <row r="47" spans="2:87" ht="8.25" customHeight="1" x14ac:dyDescent="0.15">
      <c r="B47" s="48"/>
      <c r="C47" s="48"/>
      <c r="D47" s="52" t="s">
        <v>8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66"/>
      <c r="P47" s="53"/>
      <c r="Q47" s="53"/>
      <c r="R47" s="53"/>
      <c r="S47" s="53"/>
      <c r="T47" s="53"/>
      <c r="U47" s="53"/>
      <c r="V47" s="53"/>
      <c r="W47" s="53"/>
      <c r="X47" s="9">
        <f>IF(O47="",0,VLOOKUP(O47,データ!D22:E23,2,FALSE))</f>
        <v>0</v>
      </c>
      <c r="Y47" s="9">
        <f>IF(O47="",1,0)</f>
        <v>1</v>
      </c>
      <c r="Z47" s="9" t="str">
        <f>IF(O47="","",VLOOKUP(O47,データ!D22:F23,3,FALSE))</f>
        <v/>
      </c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49"/>
      <c r="BO47" s="49"/>
      <c r="BP47" s="49"/>
      <c r="BQ47" s="49"/>
      <c r="BR47" s="49"/>
    </row>
    <row r="48" spans="2:87" ht="8.25" customHeight="1" x14ac:dyDescent="0.15">
      <c r="B48" s="48"/>
      <c r="C48" s="48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3"/>
      <c r="P48" s="53"/>
      <c r="Q48" s="53"/>
      <c r="R48" s="53"/>
      <c r="S48" s="53"/>
      <c r="T48" s="53"/>
      <c r="U48" s="53"/>
      <c r="V48" s="53"/>
      <c r="W48" s="53"/>
      <c r="BA48" s="69" t="s">
        <v>53</v>
      </c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</row>
    <row r="49" spans="2:71" ht="8.25" customHeight="1" x14ac:dyDescent="0.15">
      <c r="B49" s="48"/>
      <c r="C49" s="48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3"/>
      <c r="P49" s="53"/>
      <c r="Q49" s="53"/>
      <c r="R49" s="53"/>
      <c r="S49" s="53"/>
      <c r="T49" s="53"/>
      <c r="U49" s="53"/>
      <c r="V49" s="53"/>
      <c r="W49" s="53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</row>
    <row r="50" spans="2:71" ht="8.25" customHeight="1" x14ac:dyDescent="0.15">
      <c r="B50" s="48"/>
      <c r="C50" s="48"/>
      <c r="D50" s="67" t="s">
        <v>9</v>
      </c>
      <c r="E50" s="67"/>
      <c r="F50" s="67"/>
      <c r="G50" s="67"/>
      <c r="H50" s="67"/>
      <c r="I50" s="67"/>
      <c r="J50" s="67"/>
      <c r="K50" s="67"/>
      <c r="L50" s="67"/>
      <c r="M50" s="67"/>
      <c r="N50" s="68"/>
      <c r="O50" s="66"/>
      <c r="P50" s="53"/>
      <c r="Q50" s="53"/>
      <c r="R50" s="53"/>
      <c r="S50" s="53"/>
      <c r="T50" s="53"/>
      <c r="U50" s="53"/>
      <c r="V50" s="53"/>
      <c r="W50" s="53"/>
      <c r="X50" s="9">
        <f>IF(O50="",0,VLOOKUP(O50,データ!A27:B29,2,FALSE))</f>
        <v>0</v>
      </c>
      <c r="Y50" s="9">
        <f>IF(O50="",1,0)</f>
        <v>1</v>
      </c>
      <c r="Z50" s="9" t="str">
        <f>IF(O50="","",VLOOKUP(O50,データ!A27:C29,3,FALSE))</f>
        <v/>
      </c>
      <c r="AS50" s="41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</row>
    <row r="51" spans="2:71" ht="6.75" customHeight="1" x14ac:dyDescent="0.15">
      <c r="B51" s="48"/>
      <c r="C51" s="48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8"/>
      <c r="O51" s="53"/>
      <c r="P51" s="53"/>
      <c r="Q51" s="53"/>
      <c r="R51" s="53"/>
      <c r="S51" s="53"/>
      <c r="T51" s="53"/>
      <c r="U51" s="53"/>
      <c r="V51" s="53"/>
      <c r="W51" s="53"/>
    </row>
    <row r="52" spans="2:71" ht="9" customHeight="1" x14ac:dyDescent="0.15">
      <c r="B52" s="48"/>
      <c r="C52" s="48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8"/>
      <c r="O52" s="53"/>
      <c r="P52" s="53"/>
      <c r="Q52" s="53"/>
      <c r="R52" s="53"/>
      <c r="S52" s="53"/>
      <c r="T52" s="53"/>
      <c r="U52" s="53"/>
      <c r="V52" s="53"/>
      <c r="W52" s="53"/>
    </row>
    <row r="53" spans="2:71" ht="9" customHeight="1" x14ac:dyDescent="0.15">
      <c r="B53" s="48"/>
      <c r="C53" s="48"/>
      <c r="D53" s="52" t="s">
        <v>10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66"/>
      <c r="P53" s="53"/>
      <c r="Q53" s="53"/>
      <c r="R53" s="53"/>
      <c r="S53" s="53"/>
      <c r="T53" s="53"/>
      <c r="U53" s="53"/>
      <c r="V53" s="53"/>
      <c r="W53" s="53"/>
      <c r="X53" s="9">
        <f>IF(O53="",0,VLOOKUP(O53,データ!G22:H24,2,FALSE))</f>
        <v>0</v>
      </c>
      <c r="Y53" s="9">
        <f>IF(O53="",1,0)</f>
        <v>1</v>
      </c>
      <c r="Z53" s="9" t="str">
        <f>IF(O53="","",VLOOKUP(O53,データ!G22:I24,3,FALSE))</f>
        <v/>
      </c>
      <c r="AO53" s="72" t="s">
        <v>54</v>
      </c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</row>
    <row r="54" spans="2:71" ht="6" customHeight="1" x14ac:dyDescent="0.15">
      <c r="B54" s="48"/>
      <c r="C54" s="48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3"/>
      <c r="P54" s="53"/>
      <c r="Q54" s="53"/>
      <c r="R54" s="53"/>
      <c r="S54" s="53"/>
      <c r="T54" s="53"/>
      <c r="U54" s="53"/>
      <c r="V54" s="53"/>
      <c r="W54" s="53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</row>
    <row r="55" spans="2:71" ht="9" customHeight="1" x14ac:dyDescent="0.15">
      <c r="B55" s="48"/>
      <c r="C55" s="48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3"/>
      <c r="P55" s="53"/>
      <c r="Q55" s="53"/>
      <c r="R55" s="53"/>
      <c r="S55" s="53"/>
      <c r="T55" s="53"/>
      <c r="U55" s="53"/>
      <c r="V55" s="53"/>
      <c r="W55" s="53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</row>
    <row r="56" spans="2:71" ht="9" customHeight="1" x14ac:dyDescent="0.15">
      <c r="B56" s="48"/>
      <c r="C56" s="48"/>
      <c r="D56" s="52" t="s">
        <v>11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66"/>
      <c r="P56" s="53"/>
      <c r="Q56" s="53"/>
      <c r="R56" s="53"/>
      <c r="S56" s="53"/>
      <c r="T56" s="53"/>
      <c r="U56" s="53"/>
      <c r="V56" s="53"/>
      <c r="W56" s="53"/>
      <c r="X56" s="11">
        <f>IF(O56="",0,VLOOKUP(O56,データ!$D$27:$E$28,2,FALSE))</f>
        <v>0</v>
      </c>
      <c r="Y56" s="9">
        <f>IF(O56="",1,0)</f>
        <v>1</v>
      </c>
      <c r="Z56" s="9" t="str">
        <f>IF(O56="","",VLOOKUP(O56,データ!D27:F28,3,FALSE))</f>
        <v/>
      </c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</row>
    <row r="57" spans="2:71" ht="3" customHeight="1" x14ac:dyDescent="0.15">
      <c r="B57" s="48"/>
      <c r="C57" s="48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3"/>
      <c r="P57" s="53"/>
      <c r="Q57" s="53"/>
      <c r="R57" s="53"/>
      <c r="S57" s="53"/>
      <c r="T57" s="53"/>
      <c r="U57" s="53"/>
      <c r="V57" s="53"/>
      <c r="W57" s="53"/>
      <c r="X57" s="9">
        <f>IF(X56=2,2,1)</f>
        <v>1</v>
      </c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</row>
    <row r="58" spans="2:71" ht="9" customHeight="1" x14ac:dyDescent="0.15">
      <c r="B58" s="48"/>
      <c r="C58" s="48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3"/>
      <c r="P58" s="53"/>
      <c r="Q58" s="53"/>
      <c r="R58" s="53"/>
      <c r="S58" s="53"/>
      <c r="T58" s="53"/>
      <c r="U58" s="53"/>
      <c r="V58" s="53"/>
      <c r="W58" s="53"/>
    </row>
    <row r="59" spans="2:71" ht="9" customHeight="1" x14ac:dyDescent="0.15">
      <c r="B59" s="48"/>
      <c r="C59" s="48"/>
      <c r="D59" s="52" t="s">
        <v>12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66"/>
      <c r="P59" s="53"/>
      <c r="Q59" s="53"/>
      <c r="R59" s="53"/>
      <c r="S59" s="53"/>
      <c r="T59" s="53"/>
      <c r="U59" s="53"/>
      <c r="V59" s="53"/>
      <c r="W59" s="53"/>
      <c r="X59" s="11" t="str">
        <f>IF(O59="","",VLOOKUP(O59,データ!G27:H29,2,FALSE))</f>
        <v/>
      </c>
      <c r="Y59" s="9">
        <f>IF(O59="",1,0)</f>
        <v>1</v>
      </c>
      <c r="Z59" s="9" t="str">
        <f>IF(O59="","",VLOOKUP(O59,データ!G27:I29,3,FALSE))</f>
        <v/>
      </c>
    </row>
    <row r="60" spans="2:71" ht="3.75" customHeight="1" x14ac:dyDescent="0.15">
      <c r="B60" s="48"/>
      <c r="C60" s="48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3"/>
      <c r="P60" s="53"/>
      <c r="Q60" s="53"/>
      <c r="R60" s="53"/>
      <c r="S60" s="53"/>
      <c r="T60" s="53"/>
      <c r="U60" s="53"/>
      <c r="V60" s="53"/>
      <c r="W60" s="53"/>
    </row>
    <row r="61" spans="2:71" ht="9" customHeight="1" x14ac:dyDescent="0.15">
      <c r="B61" s="48"/>
      <c r="C61" s="48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3"/>
      <c r="P61" s="53"/>
      <c r="Q61" s="53"/>
      <c r="R61" s="53"/>
      <c r="S61" s="53"/>
      <c r="T61" s="53"/>
      <c r="U61" s="53"/>
      <c r="V61" s="53"/>
      <c r="W61" s="53"/>
    </row>
  </sheetData>
  <sheetProtection password="CC71" sheet="1" objects="1" scenarios="1" selectLockedCells="1"/>
  <mergeCells count="52">
    <mergeCell ref="AO53:BS57"/>
    <mergeCell ref="AC2:AJ8"/>
    <mergeCell ref="A6:AB9"/>
    <mergeCell ref="A3:AA5"/>
    <mergeCell ref="BY20:CC28"/>
    <mergeCell ref="BB44:BM47"/>
    <mergeCell ref="D20:N22"/>
    <mergeCell ref="BS30:BV38"/>
    <mergeCell ref="BR21:BV25"/>
    <mergeCell ref="AW35:AX38"/>
    <mergeCell ref="BJ35:BK38"/>
    <mergeCell ref="BM23:BO25"/>
    <mergeCell ref="BM36:BO38"/>
    <mergeCell ref="O47:W49"/>
    <mergeCell ref="D47:N49"/>
    <mergeCell ref="BZ29:CG41"/>
    <mergeCell ref="BA48:BM50"/>
    <mergeCell ref="AL45:BA47"/>
    <mergeCell ref="BC13:BE15"/>
    <mergeCell ref="D11:N13"/>
    <mergeCell ref="O11:W13"/>
    <mergeCell ref="D32:N34"/>
    <mergeCell ref="O23:W28"/>
    <mergeCell ref="D27:N31"/>
    <mergeCell ref="D23:N26"/>
    <mergeCell ref="D17:N19"/>
    <mergeCell ref="AA20:AH38"/>
    <mergeCell ref="O38:W43"/>
    <mergeCell ref="O59:W61"/>
    <mergeCell ref="D59:N61"/>
    <mergeCell ref="O56:W58"/>
    <mergeCell ref="D56:N58"/>
    <mergeCell ref="O50:W52"/>
    <mergeCell ref="O53:W55"/>
    <mergeCell ref="D50:N52"/>
    <mergeCell ref="D53:N55"/>
    <mergeCell ref="BN46:BR47"/>
    <mergeCell ref="C14:N16"/>
    <mergeCell ref="BJ13:BM15"/>
    <mergeCell ref="BE36:BH38"/>
    <mergeCell ref="D35:N37"/>
    <mergeCell ref="D44:N46"/>
    <mergeCell ref="O14:W16"/>
    <mergeCell ref="O17:W19"/>
    <mergeCell ref="O20:W22"/>
    <mergeCell ref="O29:W31"/>
    <mergeCell ref="O32:W34"/>
    <mergeCell ref="O35:W37"/>
    <mergeCell ref="O44:W46"/>
    <mergeCell ref="BJ22:BK25"/>
    <mergeCell ref="B38:N43"/>
    <mergeCell ref="AS36:AU38"/>
  </mergeCells>
  <phoneticPr fontId="11"/>
  <conditionalFormatting sqref="AG1">
    <cfRule type="cellIs" dxfId="345" priority="564" operator="equal">
      <formula>2</formula>
    </cfRule>
    <cfRule type="cellIs" dxfId="344" priority="565" operator="equal">
      <formula>1</formula>
    </cfRule>
  </conditionalFormatting>
  <conditionalFormatting sqref="AR8:BO8">
    <cfRule type="cellIs" dxfId="343" priority="495" operator="equal">
      <formula>2</formula>
    </cfRule>
    <cfRule type="cellIs" dxfId="342" priority="496" operator="equal">
      <formula>1</formula>
    </cfRule>
  </conditionalFormatting>
  <conditionalFormatting sqref="BP8">
    <cfRule type="cellIs" dxfId="341" priority="628" operator="equal">
      <formula>2</formula>
    </cfRule>
    <cfRule type="cellIs" dxfId="340" priority="629" operator="equal">
      <formula>1</formula>
    </cfRule>
  </conditionalFormatting>
  <conditionalFormatting sqref="AG9">
    <cfRule type="cellIs" dxfId="339" priority="554" operator="equal">
      <formula>2</formula>
    </cfRule>
    <cfRule type="cellIs" dxfId="338" priority="555" operator="equal">
      <formula>1</formula>
    </cfRule>
  </conditionalFormatting>
  <conditionalFormatting sqref="AR9">
    <cfRule type="cellIs" dxfId="337" priority="52" operator="between">
      <formula>0</formula>
      <formula>2</formula>
    </cfRule>
    <cfRule type="cellIs" dxfId="336" priority="53" operator="equal">
      <formula>3</formula>
    </cfRule>
  </conditionalFormatting>
  <conditionalFormatting sqref="AV9">
    <cfRule type="cellIs" dxfId="335" priority="183" operator="between">
      <formula>1</formula>
      <formula>2</formula>
    </cfRule>
    <cfRule type="cellIs" dxfId="334" priority="184" operator="equal">
      <formula>3</formula>
    </cfRule>
  </conditionalFormatting>
  <conditionalFormatting sqref="AX9">
    <cfRule type="cellIs" dxfId="333" priority="149" operator="equal">
      <formula>3</formula>
    </cfRule>
    <cfRule type="cellIs" dxfId="332" priority="150" operator="equal">
      <formula>1</formula>
    </cfRule>
    <cfRule type="cellIs" dxfId="331" priority="151" operator="equal">
      <formula>2</formula>
    </cfRule>
  </conditionalFormatting>
  <conditionalFormatting sqref="AY9">
    <cfRule type="cellIs" dxfId="330" priority="146" operator="equal">
      <formula>3</formula>
    </cfRule>
    <cfRule type="cellIs" dxfId="329" priority="147" operator="equal">
      <formula>1</formula>
    </cfRule>
    <cfRule type="cellIs" dxfId="328" priority="148" operator="equal">
      <formula>2</formula>
    </cfRule>
  </conditionalFormatting>
  <conditionalFormatting sqref="BC9">
    <cfRule type="cellIs" dxfId="327" priority="80" operator="between">
      <formula>1</formula>
      <formula>2</formula>
    </cfRule>
    <cfRule type="cellIs" dxfId="326" priority="81" operator="equal">
      <formula>3</formula>
    </cfRule>
  </conditionalFormatting>
  <conditionalFormatting sqref="BH9">
    <cfRule type="cellIs" dxfId="325" priority="155" operator="equal">
      <formula>3</formula>
    </cfRule>
    <cfRule type="cellIs" dxfId="324" priority="156" operator="equal">
      <formula>1</formula>
    </cfRule>
    <cfRule type="cellIs" dxfId="323" priority="157" operator="equal">
      <formula>2</formula>
    </cfRule>
  </conditionalFormatting>
  <conditionalFormatting sqref="BI9">
    <cfRule type="cellIs" dxfId="322" priority="152" operator="equal">
      <formula>3</formula>
    </cfRule>
    <cfRule type="cellIs" dxfId="321" priority="153" operator="equal">
      <formula>1</formula>
    </cfRule>
    <cfRule type="cellIs" dxfId="320" priority="154" operator="equal">
      <formula>2</formula>
    </cfRule>
  </conditionalFormatting>
  <conditionalFormatting sqref="BO9">
    <cfRule type="cellIs" dxfId="319" priority="49" operator="equal">
      <formula>0</formula>
    </cfRule>
  </conditionalFormatting>
  <conditionalFormatting sqref="BQ9">
    <cfRule type="cellIs" dxfId="318" priority="626" operator="equal">
      <formula>2</formula>
    </cfRule>
    <cfRule type="cellIs" dxfId="317" priority="627" operator="equal">
      <formula>1</formula>
    </cfRule>
  </conditionalFormatting>
  <conditionalFormatting sqref="AR10">
    <cfRule type="cellIs" dxfId="316" priority="41" operator="between">
      <formula>0</formula>
      <formula>2</formula>
    </cfRule>
    <cfRule type="cellIs" dxfId="315" priority="42" operator="equal">
      <formula>3</formula>
    </cfRule>
  </conditionalFormatting>
  <conditionalFormatting sqref="AU10">
    <cfRule type="cellIs" dxfId="314" priority="185" operator="between">
      <formula>1</formula>
      <formula>2</formula>
    </cfRule>
    <cfRule type="cellIs" dxfId="313" priority="186" operator="equal">
      <formula>3</formula>
    </cfRule>
  </conditionalFormatting>
  <conditionalFormatting sqref="BB10">
    <cfRule type="cellIs" dxfId="312" priority="78" operator="between">
      <formula>1</formula>
      <formula>2</formula>
    </cfRule>
    <cfRule type="cellIs" dxfId="311" priority="79" operator="equal">
      <formula>3</formula>
    </cfRule>
  </conditionalFormatting>
  <conditionalFormatting sqref="BO10">
    <cfRule type="cellIs" dxfId="310" priority="48" operator="equal">
      <formula>0</formula>
    </cfRule>
  </conditionalFormatting>
  <conditionalFormatting sqref="BR10">
    <cfRule type="cellIs" dxfId="309" priority="624" operator="equal">
      <formula>2</formula>
    </cfRule>
    <cfRule type="cellIs" dxfId="308" priority="625" operator="equal">
      <formula>1</formula>
    </cfRule>
  </conditionalFormatting>
  <conditionalFormatting sqref="AR11">
    <cfRule type="cellIs" dxfId="307" priority="39" operator="between">
      <formula>0</formula>
      <formula>2</formula>
    </cfRule>
    <cfRule type="cellIs" dxfId="306" priority="40" operator="equal">
      <formula>3</formula>
    </cfRule>
  </conditionalFormatting>
  <conditionalFormatting sqref="AT11">
    <cfRule type="cellIs" dxfId="305" priority="187" operator="between">
      <formula>1</formula>
      <formula>2</formula>
    </cfRule>
    <cfRule type="cellIs" dxfId="304" priority="188" operator="equal">
      <formula>3</formula>
    </cfRule>
  </conditionalFormatting>
  <conditionalFormatting sqref="BA11">
    <cfRule type="cellIs" dxfId="303" priority="76" operator="between">
      <formula>1</formula>
      <formula>2</formula>
    </cfRule>
    <cfRule type="cellIs" dxfId="302" priority="77" operator="equal">
      <formula>3</formula>
    </cfRule>
  </conditionalFormatting>
  <conditionalFormatting sqref="BO11">
    <cfRule type="cellIs" dxfId="301" priority="47" operator="equal">
      <formula>0</formula>
    </cfRule>
  </conditionalFormatting>
  <conditionalFormatting sqref="BS11">
    <cfRule type="cellIs" dxfId="300" priority="622" operator="equal">
      <formula>2</formula>
    </cfRule>
    <cfRule type="cellIs" dxfId="299" priority="623" operator="equal">
      <formula>1</formula>
    </cfRule>
  </conditionalFormatting>
  <conditionalFormatting sqref="AR12">
    <cfRule type="cellIs" dxfId="298" priority="37" operator="between">
      <formula>0</formula>
      <formula>2</formula>
    </cfRule>
    <cfRule type="cellIs" dxfId="297" priority="38" operator="equal">
      <formula>3</formula>
    </cfRule>
  </conditionalFormatting>
  <conditionalFormatting sqref="AS12">
    <cfRule type="cellIs" dxfId="296" priority="189" operator="between">
      <formula>1</formula>
      <formula>2</formula>
    </cfRule>
    <cfRule type="cellIs" dxfId="295" priority="190" operator="equal">
      <formula>3</formula>
    </cfRule>
  </conditionalFormatting>
  <conditionalFormatting sqref="AZ12">
    <cfRule type="cellIs" dxfId="294" priority="74" operator="between">
      <formula>1</formula>
      <formula>2</formula>
    </cfRule>
    <cfRule type="cellIs" dxfId="293" priority="75" operator="equal">
      <formula>3</formula>
    </cfRule>
  </conditionalFormatting>
  <conditionalFormatting sqref="BO12">
    <cfRule type="cellIs" dxfId="292" priority="46" operator="equal">
      <formula>0</formula>
    </cfRule>
  </conditionalFormatting>
  <conditionalFormatting sqref="BT12">
    <cfRule type="cellIs" dxfId="291" priority="620" operator="equal">
      <formula>2</formula>
    </cfRule>
    <cfRule type="cellIs" dxfId="290" priority="621" operator="equal">
      <formula>1</formula>
    </cfRule>
  </conditionalFormatting>
  <conditionalFormatting sqref="AR13">
    <cfRule type="cellIs" dxfId="289" priority="35" operator="between">
      <formula>0</formula>
      <formula>2</formula>
    </cfRule>
    <cfRule type="cellIs" dxfId="288" priority="36" operator="equal">
      <formula>3</formula>
    </cfRule>
  </conditionalFormatting>
  <conditionalFormatting sqref="AY13">
    <cfRule type="cellIs" dxfId="287" priority="72" operator="between">
      <formula>1</formula>
      <formula>2</formula>
    </cfRule>
    <cfRule type="cellIs" dxfId="286" priority="73" operator="equal">
      <formula>3</formula>
    </cfRule>
  </conditionalFormatting>
  <conditionalFormatting sqref="BC13">
    <cfRule type="cellIs" dxfId="285" priority="227" stopIfTrue="1" operator="equal">
      <formula>1</formula>
    </cfRule>
    <cfRule type="cellIs" dxfId="284" priority="228" stopIfTrue="1" operator="equal">
      <formula>2</formula>
    </cfRule>
    <cfRule type="cellIs" dxfId="283" priority="229" operator="equal">
      <formula>3</formula>
    </cfRule>
  </conditionalFormatting>
  <conditionalFormatting sqref="BO13">
    <cfRule type="cellIs" dxfId="282" priority="45" operator="equal">
      <formula>0</formula>
    </cfRule>
  </conditionalFormatting>
  <conditionalFormatting sqref="BU13">
    <cfRule type="cellIs" dxfId="281" priority="618" operator="equal">
      <formula>2</formula>
    </cfRule>
    <cfRule type="cellIs" dxfId="280" priority="619" operator="equal">
      <formula>1</formula>
    </cfRule>
  </conditionalFormatting>
  <conditionalFormatting sqref="AQ14">
    <cfRule type="cellIs" dxfId="279" priority="193" operator="between">
      <formula>1</formula>
      <formula>2</formula>
    </cfRule>
    <cfRule type="cellIs" dxfId="278" priority="194" operator="equal">
      <formula>3</formula>
    </cfRule>
  </conditionalFormatting>
  <conditionalFormatting sqref="AR14">
    <cfRule type="cellIs" dxfId="277" priority="33" operator="between">
      <formula>0</formula>
      <formula>2</formula>
    </cfRule>
    <cfRule type="cellIs" dxfId="276" priority="34" operator="equal">
      <formula>3</formula>
    </cfRule>
  </conditionalFormatting>
  <conditionalFormatting sqref="AX14">
    <cfRule type="cellIs" dxfId="275" priority="70" operator="between">
      <formula>1</formula>
      <formula>2</formula>
    </cfRule>
    <cfRule type="cellIs" dxfId="274" priority="71" operator="equal">
      <formula>3</formula>
    </cfRule>
  </conditionalFormatting>
  <conditionalFormatting sqref="BO14">
    <cfRule type="cellIs" dxfId="273" priority="44" operator="equal">
      <formula>0</formula>
    </cfRule>
  </conditionalFormatting>
  <conditionalFormatting sqref="BV14">
    <cfRule type="cellIs" dxfId="272" priority="616" operator="equal">
      <formula>2</formula>
    </cfRule>
    <cfRule type="cellIs" dxfId="271" priority="617" operator="equal">
      <formula>1</formula>
    </cfRule>
  </conditionalFormatting>
  <conditionalFormatting sqref="AP15">
    <cfRule type="cellIs" dxfId="270" priority="195" operator="between">
      <formula>1</formula>
      <formula>2</formula>
    </cfRule>
    <cfRule type="cellIs" dxfId="269" priority="196" operator="equal">
      <formula>3</formula>
    </cfRule>
  </conditionalFormatting>
  <conditionalFormatting sqref="AR15">
    <cfRule type="cellIs" dxfId="268" priority="31" operator="between">
      <formula>0</formula>
      <formula>2</formula>
    </cfRule>
    <cfRule type="cellIs" dxfId="267" priority="32" operator="equal">
      <formula>3</formula>
    </cfRule>
  </conditionalFormatting>
  <conditionalFormatting sqref="AW15">
    <cfRule type="cellIs" dxfId="266" priority="68" operator="between">
      <formula>1</formula>
      <formula>2</formula>
    </cfRule>
    <cfRule type="cellIs" dxfId="265" priority="69" operator="equal">
      <formula>3</formula>
    </cfRule>
  </conditionalFormatting>
  <conditionalFormatting sqref="BO15">
    <cfRule type="cellIs" dxfId="264" priority="43" operator="equal">
      <formula>0</formula>
    </cfRule>
  </conditionalFormatting>
  <conditionalFormatting sqref="BW15">
    <cfRule type="cellIs" dxfId="263" priority="614" operator="equal">
      <formula>2</formula>
    </cfRule>
    <cfRule type="cellIs" dxfId="262" priority="615" operator="equal">
      <formula>1</formula>
    </cfRule>
  </conditionalFormatting>
  <conditionalFormatting sqref="AL16">
    <cfRule type="cellIs" dxfId="261" priority="22" operator="equal">
      <formula>3</formula>
    </cfRule>
    <cfRule type="cellIs" dxfId="260" priority="23" operator="equal">
      <formula>2</formula>
    </cfRule>
    <cfRule type="cellIs" dxfId="259" priority="24" operator="equal">
      <formula>1</formula>
    </cfRule>
  </conditionalFormatting>
  <conditionalFormatting sqref="AM16">
    <cfRule type="cellIs" dxfId="258" priority="19" operator="equal">
      <formula>3</formula>
    </cfRule>
    <cfRule type="cellIs" dxfId="257" priority="20" operator="equal">
      <formula>2</formula>
    </cfRule>
    <cfRule type="cellIs" dxfId="256" priority="21" operator="equal">
      <formula>1</formula>
    </cfRule>
  </conditionalFormatting>
  <conditionalFormatting sqref="AN16">
    <cfRule type="cellIs" dxfId="255" priority="16" operator="equal">
      <formula>3</formula>
    </cfRule>
    <cfRule type="cellIs" dxfId="254" priority="17" operator="equal">
      <formula>2</formula>
    </cfRule>
    <cfRule type="cellIs" dxfId="253" priority="18" operator="equal">
      <formula>1</formula>
    </cfRule>
  </conditionalFormatting>
  <conditionalFormatting sqref="AV16">
    <cfRule type="cellIs" dxfId="252" priority="310" operator="equal">
      <formula>3</formula>
    </cfRule>
    <cfRule type="cellIs" dxfId="251" priority="311" operator="equal">
      <formula>1</formula>
    </cfRule>
    <cfRule type="cellIs" dxfId="250" priority="312" operator="equal">
      <formula>2</formula>
    </cfRule>
  </conditionalFormatting>
  <conditionalFormatting sqref="AW16">
    <cfRule type="cellIs" dxfId="249" priority="304" operator="equal">
      <formula>3</formula>
    </cfRule>
    <cfRule type="cellIs" dxfId="248" priority="305" operator="equal">
      <formula>1</formula>
    </cfRule>
    <cfRule type="cellIs" dxfId="247" priority="306" operator="equal">
      <formula>2</formula>
    </cfRule>
  </conditionalFormatting>
  <conditionalFormatting sqref="BB16">
    <cfRule type="cellIs" dxfId="246" priority="251" operator="equal">
      <formula>3</formula>
    </cfRule>
    <cfRule type="cellIs" dxfId="245" priority="252" operator="equal">
      <formula>1</formula>
    </cfRule>
    <cfRule type="cellIs" dxfId="244" priority="253" operator="equal">
      <formula>2</formula>
    </cfRule>
  </conditionalFormatting>
  <conditionalFormatting sqref="BC16">
    <cfRule type="cellIs" dxfId="243" priority="248" operator="equal">
      <formula>3</formula>
    </cfRule>
    <cfRule type="cellIs" dxfId="242" priority="249" operator="equal">
      <formula>1</formula>
    </cfRule>
    <cfRule type="cellIs" dxfId="241" priority="250" operator="equal">
      <formula>2</formula>
    </cfRule>
  </conditionalFormatting>
  <conditionalFormatting sqref="BD16">
    <cfRule type="cellIs" dxfId="240" priority="242" operator="equal">
      <formula>3</formula>
    </cfRule>
    <cfRule type="cellIs" dxfId="239" priority="243" operator="equal">
      <formula>1</formula>
    </cfRule>
    <cfRule type="cellIs" dxfId="238" priority="244" operator="equal">
      <formula>2</formula>
    </cfRule>
  </conditionalFormatting>
  <conditionalFormatting sqref="BE16">
    <cfRule type="cellIs" dxfId="237" priority="239" operator="equal">
      <formula>3</formula>
    </cfRule>
    <cfRule type="cellIs" dxfId="236" priority="240" operator="equal">
      <formula>1</formula>
    </cfRule>
    <cfRule type="cellIs" dxfId="235" priority="241" operator="equal">
      <formula>2</formula>
    </cfRule>
  </conditionalFormatting>
  <conditionalFormatting sqref="BG16">
    <cfRule type="cellIs" dxfId="234" priority="215" operator="equal">
      <formula>1</formula>
    </cfRule>
    <cfRule type="cellIs" dxfId="233" priority="216" operator="between">
      <formula>2</formula>
      <formula>3</formula>
    </cfRule>
  </conditionalFormatting>
  <conditionalFormatting sqref="BJ16">
    <cfRule type="cellIs" dxfId="232" priority="301" operator="equal">
      <formula>3</formula>
    </cfRule>
    <cfRule type="cellIs" dxfId="231" priority="302" operator="equal">
      <formula>1</formula>
    </cfRule>
    <cfRule type="cellIs" dxfId="230" priority="303" operator="equal">
      <formula>2</formula>
    </cfRule>
  </conditionalFormatting>
  <conditionalFormatting sqref="BK16">
    <cfRule type="cellIs" dxfId="229" priority="298" operator="equal">
      <formula>3</formula>
    </cfRule>
    <cfRule type="cellIs" dxfId="228" priority="299" operator="equal">
      <formula>1</formula>
    </cfRule>
    <cfRule type="cellIs" dxfId="227" priority="300" operator="equal">
      <formula>2</formula>
    </cfRule>
  </conditionalFormatting>
  <conditionalFormatting sqref="BQ16:BT16">
    <cfRule type="cellIs" dxfId="226" priority="279" operator="equal">
      <formula>3</formula>
    </cfRule>
    <cfRule type="cellIs" dxfId="225" priority="280" operator="equal">
      <formula>2</formula>
    </cfRule>
    <cfRule type="cellIs" dxfId="224" priority="281" operator="equal">
      <formula>1</formula>
    </cfRule>
  </conditionalFormatting>
  <conditionalFormatting sqref="BX16">
    <cfRule type="cellIs" dxfId="223" priority="610" operator="equal">
      <formula>2</formula>
    </cfRule>
    <cfRule type="cellIs" dxfId="222" priority="611" operator="equal">
      <formula>1</formula>
    </cfRule>
  </conditionalFormatting>
  <conditionalFormatting sqref="BF17">
    <cfRule type="cellIs" dxfId="221" priority="213" operator="equal">
      <formula>1</formula>
    </cfRule>
    <cfRule type="cellIs" dxfId="220" priority="214" operator="between">
      <formula>2</formula>
      <formula>3</formula>
    </cfRule>
  </conditionalFormatting>
  <conditionalFormatting sqref="BY17">
    <cfRule type="cellIs" dxfId="219" priority="612" operator="equal">
      <formula>2</formula>
    </cfRule>
    <cfRule type="cellIs" dxfId="218" priority="613" operator="equal">
      <formula>1</formula>
    </cfRule>
  </conditionalFormatting>
  <conditionalFormatting sqref="AI18">
    <cfRule type="cellIs" dxfId="217" priority="108" operator="equal">
      <formula>3</formula>
    </cfRule>
    <cfRule type="cellIs" dxfId="216" priority="109" operator="equal">
      <formula>2</formula>
    </cfRule>
    <cfRule type="cellIs" dxfId="215" priority="110" operator="equal">
      <formula>1</formula>
    </cfRule>
  </conditionalFormatting>
  <conditionalFormatting sqref="AP18">
    <cfRule type="cellIs" dxfId="214" priority="29" operator="between">
      <formula>0</formula>
      <formula>1</formula>
    </cfRule>
    <cfRule type="cellIs" dxfId="213" priority="30" operator="between">
      <formula>2</formula>
      <formula>3</formula>
    </cfRule>
  </conditionalFormatting>
  <conditionalFormatting sqref="BE18">
    <cfRule type="cellIs" dxfId="212" priority="211" operator="equal">
      <formula>1</formula>
    </cfRule>
    <cfRule type="cellIs" dxfId="211" priority="212" operator="between">
      <formula>2</formula>
      <formula>3</formula>
    </cfRule>
  </conditionalFormatting>
  <conditionalFormatting sqref="AP19">
    <cfRule type="cellIs" dxfId="210" priority="27" operator="between">
      <formula>0</formula>
      <formula>1</formula>
    </cfRule>
    <cfRule type="cellIs" dxfId="209" priority="28" operator="between">
      <formula>2</formula>
      <formula>3</formula>
    </cfRule>
  </conditionalFormatting>
  <conditionalFormatting sqref="BD19">
    <cfRule type="cellIs" dxfId="208" priority="209" operator="equal">
      <formula>1</formula>
    </cfRule>
    <cfRule type="cellIs" dxfId="207" priority="210" operator="between">
      <formula>2</formula>
      <formula>3</formula>
    </cfRule>
  </conditionalFormatting>
  <conditionalFormatting sqref="BY19">
    <cfRule type="cellIs" dxfId="206" priority="99" operator="equal">
      <formula>3</formula>
    </cfRule>
    <cfRule type="cellIs" dxfId="205" priority="100" operator="equal">
      <formula>2</formula>
    </cfRule>
    <cfRule type="cellIs" dxfId="204" priority="101" operator="equal">
      <formula>1</formula>
    </cfRule>
  </conditionalFormatting>
  <conditionalFormatting sqref="BZ19">
    <cfRule type="cellIs" dxfId="203" priority="96" operator="equal">
      <formula>3</formula>
    </cfRule>
    <cfRule type="cellIs" dxfId="202" priority="97" operator="equal">
      <formula>2</formula>
    </cfRule>
    <cfRule type="cellIs" dxfId="201" priority="98" operator="equal">
      <formula>1</formula>
    </cfRule>
  </conditionalFormatting>
  <conditionalFormatting sqref="CA19">
    <cfRule type="cellIs" dxfId="200" priority="90" operator="equal">
      <formula>3</formula>
    </cfRule>
    <cfRule type="cellIs" dxfId="199" priority="91" operator="equal">
      <formula>2</formula>
    </cfRule>
    <cfRule type="cellIs" dxfId="198" priority="92" operator="equal">
      <formula>1</formula>
    </cfRule>
  </conditionalFormatting>
  <conditionalFormatting sqref="CB19">
    <cfRule type="cellIs" dxfId="197" priority="93" operator="equal">
      <formula>3</formula>
    </cfRule>
    <cfRule type="cellIs" dxfId="196" priority="94" operator="equal">
      <formula>2</formula>
    </cfRule>
    <cfRule type="cellIs" dxfId="195" priority="95" operator="equal">
      <formula>1</formula>
    </cfRule>
  </conditionalFormatting>
  <conditionalFormatting sqref="BC20">
    <cfRule type="cellIs" dxfId="194" priority="207" operator="equal">
      <formula>1</formula>
    </cfRule>
    <cfRule type="cellIs" dxfId="193" priority="208" operator="between">
      <formula>2</formula>
      <formula>3</formula>
    </cfRule>
  </conditionalFormatting>
  <conditionalFormatting sqref="BB21">
    <cfRule type="cellIs" dxfId="192" priority="205" operator="equal">
      <formula>1</formula>
    </cfRule>
    <cfRule type="cellIs" dxfId="191" priority="206" operator="between">
      <formula>2</formula>
      <formula>3</formula>
    </cfRule>
  </conditionalFormatting>
  <conditionalFormatting sqref="BA22">
    <cfRule type="cellIs" dxfId="190" priority="203" operator="equal">
      <formula>1</formula>
    </cfRule>
    <cfRule type="cellIs" dxfId="189" priority="204" operator="between">
      <formula>2</formula>
      <formula>3</formula>
    </cfRule>
  </conditionalFormatting>
  <conditionalFormatting sqref="AZ23">
    <cfRule type="cellIs" dxfId="188" priority="201" operator="equal">
      <formula>1</formula>
    </cfRule>
    <cfRule type="cellIs" dxfId="187" priority="202" operator="between">
      <formula>2</formula>
      <formula>3</formula>
    </cfRule>
  </conditionalFormatting>
  <conditionalFormatting sqref="BM23">
    <cfRule type="cellIs" dxfId="186" priority="233" stopIfTrue="1" operator="equal">
      <formula>1</formula>
    </cfRule>
    <cfRule type="cellIs" dxfId="185" priority="234" stopIfTrue="1" operator="equal">
      <formula>2</formula>
    </cfRule>
    <cfRule type="cellIs" dxfId="184" priority="235" operator="equal">
      <formula>3</formula>
    </cfRule>
  </conditionalFormatting>
  <conditionalFormatting sqref="AY24">
    <cfRule type="cellIs" dxfId="183" priority="199" operator="equal">
      <formula>1</formula>
    </cfRule>
    <cfRule type="cellIs" dxfId="182" priority="200" operator="between">
      <formula>2</formula>
      <formula>3</formula>
    </cfRule>
  </conditionalFormatting>
  <conditionalFormatting sqref="AX25">
    <cfRule type="cellIs" dxfId="181" priority="197" operator="equal">
      <formula>1</formula>
    </cfRule>
    <cfRule type="cellIs" dxfId="180" priority="198" operator="between">
      <formula>2</formula>
      <formula>3</formula>
    </cfRule>
  </conditionalFormatting>
  <conditionalFormatting sqref="AJ26">
    <cfRule type="cellIs" dxfId="179" priority="415" operator="equal">
      <formula>3</formula>
    </cfRule>
    <cfRule type="cellIs" dxfId="178" priority="416" operator="equal">
      <formula>2</formula>
    </cfRule>
    <cfRule type="cellIs" dxfId="177" priority="417" operator="equal">
      <formula>1</formula>
    </cfRule>
  </conditionalFormatting>
  <conditionalFormatting sqref="AK26">
    <cfRule type="cellIs" dxfId="176" priority="431" operator="equal">
      <formula>0</formula>
    </cfRule>
    <cfRule type="cellIs" dxfId="175" priority="432" stopIfTrue="1" operator="equal">
      <formula>1</formula>
    </cfRule>
    <cfRule type="cellIs" dxfId="174" priority="433" operator="equal">
      <formula>2</formula>
    </cfRule>
    <cfRule type="cellIs" dxfId="173" priority="434" operator="equal">
      <formula>3</formula>
    </cfRule>
  </conditionalFormatting>
  <conditionalFormatting sqref="AL26:BV26">
    <cfRule type="cellIs" dxfId="172" priority="481" operator="equal">
      <formula>0</formula>
    </cfRule>
    <cfRule type="cellIs" dxfId="171" priority="701" stopIfTrue="1" operator="equal">
      <formula>1</formula>
    </cfRule>
    <cfRule type="cellIs" dxfId="170" priority="702" stopIfTrue="1" operator="equal">
      <formula>2</formula>
    </cfRule>
    <cfRule type="cellIs" dxfId="169" priority="703" operator="equal">
      <formula>3</formula>
    </cfRule>
  </conditionalFormatting>
  <conditionalFormatting sqref="BW26">
    <cfRule type="cellIs" dxfId="168" priority="391" operator="equal">
      <formula>3</formula>
    </cfRule>
    <cfRule type="cellIs" dxfId="167" priority="392" operator="equal">
      <formula>2</formula>
    </cfRule>
    <cfRule type="cellIs" dxfId="166" priority="393" operator="equal">
      <formula>1</formula>
    </cfRule>
  </conditionalFormatting>
  <conditionalFormatting sqref="AJ27">
    <cfRule type="cellIs" dxfId="165" priority="412" operator="equal">
      <formula>3</formula>
    </cfRule>
    <cfRule type="cellIs" dxfId="164" priority="413" operator="equal">
      <formula>2</formula>
    </cfRule>
    <cfRule type="cellIs" dxfId="163" priority="414" operator="equal">
      <formula>1</formula>
    </cfRule>
  </conditionalFormatting>
  <conditionalFormatting sqref="AK27:BV27">
    <cfRule type="cellIs" dxfId="162" priority="697" operator="equal">
      <formula>3</formula>
    </cfRule>
    <cfRule type="cellIs" dxfId="161" priority="707" stopIfTrue="1" operator="equal">
      <formula>1</formula>
    </cfRule>
    <cfRule type="cellIs" dxfId="160" priority="708" stopIfTrue="1" operator="equal">
      <formula>2</formula>
    </cfRule>
  </conditionalFormatting>
  <conditionalFormatting sqref="BW27">
    <cfRule type="cellIs" dxfId="159" priority="388" operator="equal">
      <formula>3</formula>
    </cfRule>
    <cfRule type="cellIs" dxfId="158" priority="389" operator="equal">
      <formula>2</formula>
    </cfRule>
    <cfRule type="cellIs" dxfId="157" priority="390" operator="equal">
      <formula>1</formula>
    </cfRule>
  </conditionalFormatting>
  <conditionalFormatting sqref="AJ28">
    <cfRule type="cellIs" dxfId="156" priority="409" operator="equal">
      <formula>3</formula>
    </cfRule>
    <cfRule type="cellIs" dxfId="155" priority="410" operator="equal">
      <formula>2</formula>
    </cfRule>
    <cfRule type="cellIs" dxfId="154" priority="411" operator="equal">
      <formula>1</formula>
    </cfRule>
  </conditionalFormatting>
  <conditionalFormatting sqref="AK28:BV28">
    <cfRule type="cellIs" dxfId="153" priority="716" operator="equal">
      <formula>1</formula>
    </cfRule>
    <cfRule type="cellIs" dxfId="152" priority="717" operator="equal">
      <formula>2</formula>
    </cfRule>
    <cfRule type="cellIs" dxfId="151" priority="718" operator="equal">
      <formula>3</formula>
    </cfRule>
  </conditionalFormatting>
  <conditionalFormatting sqref="BW28">
    <cfRule type="cellIs" dxfId="150" priority="385" operator="equal">
      <formula>3</formula>
    </cfRule>
    <cfRule type="cellIs" dxfId="149" priority="386" operator="equal">
      <formula>2</formula>
    </cfRule>
    <cfRule type="cellIs" dxfId="148" priority="387" operator="equal">
      <formula>1</formula>
    </cfRule>
  </conditionalFormatting>
  <conditionalFormatting sqref="AR29">
    <cfRule type="cellIs" dxfId="147" priority="13" operator="equal">
      <formula>3</formula>
    </cfRule>
    <cfRule type="cellIs" dxfId="146" priority="14" operator="equal">
      <formula>2</formula>
    </cfRule>
    <cfRule type="cellIs" dxfId="145" priority="15" operator="equal">
      <formula>1</formula>
    </cfRule>
  </conditionalFormatting>
  <conditionalFormatting sqref="AT29">
    <cfRule type="cellIs" dxfId="144" priority="275" operator="equal">
      <formula>3</formula>
    </cfRule>
    <cfRule type="cellIs" dxfId="143" priority="335" operator="equal">
      <formula>1</formula>
    </cfRule>
    <cfRule type="cellIs" dxfId="142" priority="336" operator="equal">
      <formula>2</formula>
    </cfRule>
  </conditionalFormatting>
  <conditionalFormatting sqref="AU29">
    <cfRule type="cellIs" dxfId="141" priority="272" operator="equal">
      <formula>3</formula>
    </cfRule>
    <cfRule type="cellIs" dxfId="140" priority="273" operator="equal">
      <formula>1</formula>
    </cfRule>
    <cfRule type="cellIs" dxfId="139" priority="274" operator="equal">
      <formula>2</formula>
    </cfRule>
  </conditionalFormatting>
  <conditionalFormatting sqref="AV29">
    <cfRule type="cellIs" dxfId="138" priority="269" operator="equal">
      <formula>3</formula>
    </cfRule>
    <cfRule type="cellIs" dxfId="137" priority="270" operator="equal">
      <formula>1</formula>
    </cfRule>
    <cfRule type="cellIs" dxfId="136" priority="271" operator="equal">
      <formula>2</formula>
    </cfRule>
  </conditionalFormatting>
  <conditionalFormatting sqref="AW29">
    <cfRule type="cellIs" dxfId="135" priority="266" operator="equal">
      <formula>3</formula>
    </cfRule>
    <cfRule type="cellIs" dxfId="134" priority="267" operator="equal">
      <formula>1</formula>
    </cfRule>
    <cfRule type="cellIs" dxfId="133" priority="268" operator="equal">
      <formula>2</formula>
    </cfRule>
  </conditionalFormatting>
  <conditionalFormatting sqref="BB29:BE29">
    <cfRule type="cellIs" dxfId="132" priority="276" operator="equal">
      <formula>3</formula>
    </cfRule>
    <cfRule type="cellIs" dxfId="131" priority="277" operator="equal">
      <formula>2</formula>
    </cfRule>
    <cfRule type="cellIs" dxfId="130" priority="278" operator="equal">
      <formula>1</formula>
    </cfRule>
  </conditionalFormatting>
  <conditionalFormatting sqref="BH29">
    <cfRule type="cellIs" dxfId="129" priority="217" operator="between">
      <formula>1</formula>
      <formula>3</formula>
    </cfRule>
  </conditionalFormatting>
  <conditionalFormatting sqref="BJ29">
    <cfRule type="cellIs" dxfId="128" priority="263" operator="equal">
      <formula>3</formula>
    </cfRule>
    <cfRule type="cellIs" dxfId="127" priority="264" operator="equal">
      <formula>1</formula>
    </cfRule>
    <cfRule type="cellIs" dxfId="126" priority="265" operator="equal">
      <formula>2</formula>
    </cfRule>
  </conditionalFormatting>
  <conditionalFormatting sqref="BK29">
    <cfRule type="cellIs" dxfId="125" priority="260" operator="equal">
      <formula>3</formula>
    </cfRule>
    <cfRule type="cellIs" dxfId="124" priority="261" operator="equal">
      <formula>1</formula>
    </cfRule>
    <cfRule type="cellIs" dxfId="123" priority="262" operator="equal">
      <formula>2</formula>
    </cfRule>
  </conditionalFormatting>
  <conditionalFormatting sqref="BL29">
    <cfRule type="cellIs" dxfId="122" priority="257" operator="equal">
      <formula>3</formula>
    </cfRule>
    <cfRule type="cellIs" dxfId="121" priority="258" operator="equal">
      <formula>1</formula>
    </cfRule>
    <cfRule type="cellIs" dxfId="120" priority="259" operator="equal">
      <formula>2</formula>
    </cfRule>
  </conditionalFormatting>
  <conditionalFormatting sqref="BM29">
    <cfRule type="cellIs" dxfId="119" priority="254" operator="equal">
      <formula>3</formula>
    </cfRule>
    <cfRule type="cellIs" dxfId="118" priority="255" operator="equal">
      <formula>1</formula>
    </cfRule>
    <cfRule type="cellIs" dxfId="117" priority="256" operator="equal">
      <formula>2</formula>
    </cfRule>
  </conditionalFormatting>
  <conditionalFormatting sqref="BR29">
    <cfRule type="cellIs" dxfId="116" priority="322" operator="equal">
      <formula>3</formula>
    </cfRule>
    <cfRule type="cellIs" dxfId="115" priority="323" operator="equal">
      <formula>1</formula>
    </cfRule>
    <cfRule type="cellIs" dxfId="114" priority="324" operator="equal">
      <formula>2</formula>
    </cfRule>
  </conditionalFormatting>
  <conditionalFormatting sqref="BS29">
    <cfRule type="cellIs" dxfId="113" priority="307" operator="equal">
      <formula>3</formula>
    </cfRule>
    <cfRule type="cellIs" dxfId="112" priority="308" operator="equal">
      <formula>1</formula>
    </cfRule>
    <cfRule type="cellIs" dxfId="111" priority="309" operator="equal">
      <formula>2</formula>
    </cfRule>
  </conditionalFormatting>
  <conditionalFormatting sqref="BT29:BV29">
    <cfRule type="cellIs" dxfId="110" priority="688" stopIfTrue="1" operator="equal">
      <formula>1</formula>
    </cfRule>
    <cfRule type="cellIs" dxfId="109" priority="689" stopIfTrue="1" operator="equal">
      <formula>2</formula>
    </cfRule>
    <cfRule type="cellIs" dxfId="108" priority="690" operator="equal">
      <formula>3</formula>
    </cfRule>
  </conditionalFormatting>
  <conditionalFormatting sqref="BG30">
    <cfRule type="cellIs" dxfId="107" priority="218" operator="between">
      <formula>1</formula>
      <formula>3</formula>
    </cfRule>
  </conditionalFormatting>
  <conditionalFormatting sqref="BF31">
    <cfRule type="cellIs" dxfId="106" priority="219" operator="between">
      <formula>1</formula>
      <formula>3</formula>
    </cfRule>
  </conditionalFormatting>
  <conditionalFormatting sqref="BE32">
    <cfRule type="cellIs" dxfId="105" priority="220" operator="between">
      <formula>1</formula>
      <formula>3</formula>
    </cfRule>
  </conditionalFormatting>
  <conditionalFormatting sqref="BD33">
    <cfRule type="cellIs" dxfId="104" priority="221" operator="between">
      <formula>1</formula>
      <formula>3</formula>
    </cfRule>
  </conditionalFormatting>
  <conditionalFormatting sqref="BC34">
    <cfRule type="cellIs" dxfId="103" priority="222" operator="between">
      <formula>1</formula>
      <formula>3</formula>
    </cfRule>
  </conditionalFormatting>
  <conditionalFormatting sqref="BB35">
    <cfRule type="cellIs" dxfId="102" priority="223" operator="between">
      <formula>1</formula>
      <formula>3</formula>
    </cfRule>
  </conditionalFormatting>
  <conditionalFormatting sqref="AS36">
    <cfRule type="cellIs" dxfId="101" priority="230" stopIfTrue="1" operator="equal">
      <formula>1</formula>
    </cfRule>
    <cfRule type="cellIs" dxfId="100" priority="231" stopIfTrue="1" operator="equal">
      <formula>2</formula>
    </cfRule>
    <cfRule type="cellIs" dxfId="99" priority="232" operator="equal">
      <formula>3</formula>
    </cfRule>
  </conditionalFormatting>
  <conditionalFormatting sqref="BA36">
    <cfRule type="cellIs" dxfId="98" priority="224" operator="between">
      <formula>1</formula>
      <formula>3</formula>
    </cfRule>
  </conditionalFormatting>
  <conditionalFormatting sqref="BM36">
    <cfRule type="cellIs" dxfId="97" priority="236" stopIfTrue="1" operator="equal">
      <formula>1</formula>
    </cfRule>
    <cfRule type="cellIs" dxfId="96" priority="237" stopIfTrue="1" operator="equal">
      <formula>2</formula>
    </cfRule>
    <cfRule type="cellIs" dxfId="95" priority="238" operator="equal">
      <formula>3</formula>
    </cfRule>
  </conditionalFormatting>
  <conditionalFormatting sqref="AZ37">
    <cfRule type="cellIs" dxfId="94" priority="225" operator="between">
      <formula>1</formula>
      <formula>3</formula>
    </cfRule>
  </conditionalFormatting>
  <conditionalFormatting sqref="AY38">
    <cfRule type="cellIs" dxfId="93" priority="226" operator="between">
      <formula>1</formula>
      <formula>3</formula>
    </cfRule>
  </conditionalFormatting>
  <conditionalFormatting sqref="AJ39">
    <cfRule type="cellIs" dxfId="92" priority="406" operator="equal">
      <formula>3</formula>
    </cfRule>
    <cfRule type="cellIs" dxfId="91" priority="407" operator="equal">
      <formula>2</formula>
    </cfRule>
    <cfRule type="cellIs" dxfId="90" priority="408" operator="equal">
      <formula>1</formula>
    </cfRule>
  </conditionalFormatting>
  <conditionalFormatting sqref="AO39">
    <cfRule type="cellIs" dxfId="89" priority="104" operator="equal">
      <formula>0</formula>
    </cfRule>
    <cfRule type="cellIs" dxfId="88" priority="105" stopIfTrue="1" operator="equal">
      <formula>1</formula>
    </cfRule>
    <cfRule type="cellIs" dxfId="87" priority="106" stopIfTrue="1" operator="equal">
      <formula>2</formula>
    </cfRule>
    <cfRule type="cellIs" dxfId="86" priority="107" operator="equal">
      <formula>3</formula>
    </cfRule>
  </conditionalFormatting>
  <conditionalFormatting sqref="AP39:BV39">
    <cfRule type="cellIs" dxfId="85" priority="477" operator="equal">
      <formula>0</formula>
    </cfRule>
    <cfRule type="cellIs" dxfId="84" priority="478" stopIfTrue="1" operator="equal">
      <formula>1</formula>
    </cfRule>
    <cfRule type="cellIs" dxfId="83" priority="479" stopIfTrue="1" operator="equal">
      <formula>2</formula>
    </cfRule>
    <cfRule type="cellIs" dxfId="82" priority="480" operator="equal">
      <formula>3</formula>
    </cfRule>
  </conditionalFormatting>
  <conditionalFormatting sqref="BW39">
    <cfRule type="cellIs" dxfId="81" priority="397" operator="equal">
      <formula>3</formula>
    </cfRule>
    <cfRule type="cellIs" dxfId="80" priority="398" operator="equal">
      <formula>2</formula>
    </cfRule>
    <cfRule type="cellIs" dxfId="79" priority="399" operator="equal">
      <formula>1</formula>
    </cfRule>
  </conditionalFormatting>
  <conditionalFormatting sqref="AJ40">
    <cfRule type="cellIs" dxfId="78" priority="400" operator="equal">
      <formula>3</formula>
    </cfRule>
    <cfRule type="cellIs" dxfId="77" priority="401" operator="equal">
      <formula>2</formula>
    </cfRule>
    <cfRule type="cellIs" dxfId="76" priority="402" operator="equal">
      <formula>1</formula>
    </cfRule>
  </conditionalFormatting>
  <conditionalFormatting sqref="AO40">
    <cfRule type="cellIs" dxfId="75" priority="114" operator="equal">
      <formula>1</formula>
    </cfRule>
    <cfRule type="cellIs" dxfId="74" priority="115" operator="equal">
      <formula>2</formula>
    </cfRule>
    <cfRule type="cellIs" dxfId="73" priority="116" operator="equal">
      <formula>3</formula>
    </cfRule>
  </conditionalFormatting>
  <conditionalFormatting sqref="AP40:BV40">
    <cfRule type="cellIs" dxfId="72" priority="704" operator="equal">
      <formula>1</formula>
    </cfRule>
    <cfRule type="cellIs" dxfId="71" priority="705" operator="equal">
      <formula>2</formula>
    </cfRule>
    <cfRule type="cellIs" dxfId="70" priority="706" operator="equal">
      <formula>3</formula>
    </cfRule>
  </conditionalFormatting>
  <conditionalFormatting sqref="BW40">
    <cfRule type="cellIs" dxfId="69" priority="394" operator="equal">
      <formula>3</formula>
    </cfRule>
    <cfRule type="cellIs" dxfId="68" priority="395" operator="equal">
      <formula>2</formula>
    </cfRule>
    <cfRule type="cellIs" dxfId="67" priority="396" operator="equal">
      <formula>1</formula>
    </cfRule>
  </conditionalFormatting>
  <conditionalFormatting sqref="AJ41">
    <cfRule type="cellIs" dxfId="66" priority="403" operator="equal">
      <formula>3</formula>
    </cfRule>
    <cfRule type="cellIs" dxfId="65" priority="404" operator="equal">
      <formula>2</formula>
    </cfRule>
    <cfRule type="cellIs" dxfId="64" priority="405" operator="equal">
      <formula>1</formula>
    </cfRule>
  </conditionalFormatting>
  <conditionalFormatting sqref="AO41">
    <cfRule type="cellIs" dxfId="63" priority="117" operator="equal">
      <formula>1</formula>
    </cfRule>
    <cfRule type="cellIs" dxfId="62" priority="118" operator="equal">
      <formula>2</formula>
    </cfRule>
    <cfRule type="cellIs" dxfId="61" priority="119" operator="equal">
      <formula>3</formula>
    </cfRule>
  </conditionalFormatting>
  <conditionalFormatting sqref="AP41:BV41">
    <cfRule type="cellIs" dxfId="60" priority="710" operator="equal">
      <formula>1</formula>
    </cfRule>
    <cfRule type="cellIs" dxfId="59" priority="711" operator="equal">
      <formula>2</formula>
    </cfRule>
    <cfRule type="cellIs" dxfId="58" priority="712" operator="equal">
      <formula>3</formula>
    </cfRule>
  </conditionalFormatting>
  <conditionalFormatting sqref="BW41">
    <cfRule type="cellIs" dxfId="57" priority="382" operator="equal">
      <formula>3</formula>
    </cfRule>
    <cfRule type="cellIs" dxfId="56" priority="383" operator="equal">
      <formula>2</formula>
    </cfRule>
    <cfRule type="cellIs" dxfId="55" priority="384" operator="equal">
      <formula>1</formula>
    </cfRule>
  </conditionalFormatting>
  <conditionalFormatting sqref="AI19:AI41">
    <cfRule type="cellIs" dxfId="54" priority="418" operator="equal">
      <formula>3</formula>
    </cfRule>
    <cfRule type="cellIs" dxfId="53" priority="419" operator="equal">
      <formula>2</formula>
    </cfRule>
    <cfRule type="cellIs" dxfId="52" priority="420" operator="equal">
      <formula>1</formula>
    </cfRule>
  </conditionalFormatting>
  <conditionalFormatting sqref="AL17:AL25">
    <cfRule type="cellIs" dxfId="51" priority="682" operator="equal">
      <formula>3</formula>
    </cfRule>
    <cfRule type="cellIs" dxfId="50" priority="683" stopIfTrue="1" operator="equal">
      <formula>1</formula>
    </cfRule>
    <cfRule type="cellIs" dxfId="49" priority="684" stopIfTrue="1" operator="equal">
      <formula>2</formula>
    </cfRule>
  </conditionalFormatting>
  <conditionalFormatting sqref="AP16:AP17">
    <cfRule type="cellIs" dxfId="48" priority="58" operator="between">
      <formula>0</formula>
      <formula>1</formula>
    </cfRule>
    <cfRule type="cellIs" dxfId="47" priority="59" operator="between">
      <formula>2</formula>
      <formula>3</formula>
    </cfRule>
  </conditionalFormatting>
  <conditionalFormatting sqref="AP20:AP25">
    <cfRule type="cellIs" dxfId="46" priority="25" operator="between">
      <formula>0</formula>
      <formula>1</formula>
    </cfRule>
    <cfRule type="cellIs" dxfId="45" priority="26" operator="between">
      <formula>2</formula>
      <formula>3</formula>
    </cfRule>
  </conditionalFormatting>
  <conditionalFormatting sqref="AR16:AR25">
    <cfRule type="cellIs" dxfId="44" priority="7" operator="equal">
      <formula>3</formula>
    </cfRule>
    <cfRule type="cellIs" dxfId="43" priority="8" operator="equal">
      <formula>2</formula>
    </cfRule>
    <cfRule type="cellIs" dxfId="42" priority="9" operator="equal">
      <formula>1</formula>
    </cfRule>
  </conditionalFormatting>
  <conditionalFormatting sqref="AR30:AR38">
    <cfRule type="cellIs" dxfId="41" priority="10" operator="equal">
      <formula>3</formula>
    </cfRule>
    <cfRule type="cellIs" dxfId="40" priority="11" operator="equal">
      <formula>2</formula>
    </cfRule>
    <cfRule type="cellIs" dxfId="39" priority="12" operator="equal">
      <formula>1</formula>
    </cfRule>
  </conditionalFormatting>
  <conditionalFormatting sqref="BO9:BO15">
    <cfRule type="cellIs" dxfId="38" priority="57" operator="between">
      <formula>1</formula>
      <formula>3</formula>
    </cfRule>
  </conditionalFormatting>
  <conditionalFormatting sqref="BP16:BP25">
    <cfRule type="cellIs" dxfId="37" priority="4" operator="equal">
      <formula>3</formula>
    </cfRule>
    <cfRule type="cellIs" dxfId="36" priority="5" operator="equal">
      <formula>2</formula>
    </cfRule>
    <cfRule type="cellIs" dxfId="35" priority="6" operator="equal">
      <formula>1</formula>
    </cfRule>
  </conditionalFormatting>
  <conditionalFormatting sqref="BP29:BP38">
    <cfRule type="cellIs" dxfId="34" priority="1" operator="equal">
      <formula>3</formula>
    </cfRule>
    <cfRule type="cellIs" dxfId="33" priority="2" operator="equal">
      <formula>2</formula>
    </cfRule>
    <cfRule type="cellIs" dxfId="32" priority="3" operator="equal">
      <formula>1</formula>
    </cfRule>
  </conditionalFormatting>
  <conditionalFormatting sqref="BW18:BW25">
    <cfRule type="cellIs" dxfId="31" priority="424" operator="equal">
      <formula>3</formula>
    </cfRule>
    <cfRule type="cellIs" dxfId="30" priority="425" operator="equal">
      <formula>2</formula>
    </cfRule>
    <cfRule type="cellIs" dxfId="29" priority="426" operator="equal">
      <formula>1</formula>
    </cfRule>
  </conditionalFormatting>
  <conditionalFormatting sqref="BW29:BW38">
    <cfRule type="cellIs" dxfId="28" priority="421" operator="equal">
      <formula>3</formula>
    </cfRule>
    <cfRule type="cellIs" dxfId="27" priority="422" operator="equal">
      <formula>2</formula>
    </cfRule>
    <cfRule type="cellIs" dxfId="26" priority="423" operator="equal">
      <formula>1</formula>
    </cfRule>
  </conditionalFormatting>
  <conditionalFormatting sqref="BX18:BX41">
    <cfRule type="cellIs" dxfId="25" priority="483" operator="equal">
      <formula>3</formula>
    </cfRule>
    <cfRule type="cellIs" dxfId="24" priority="484" operator="equal">
      <formula>2</formula>
    </cfRule>
    <cfRule type="cellIs" dxfId="23" priority="485" operator="equal">
      <formula>1</formula>
    </cfRule>
  </conditionalFormatting>
  <conditionalFormatting sqref="AK16:AK25 AJ17">
    <cfRule type="cellIs" dxfId="22" priority="694" stopIfTrue="1" operator="equal">
      <formula>1</formula>
    </cfRule>
    <cfRule type="cellIs" dxfId="21" priority="695" stopIfTrue="1" operator="equal">
      <formula>2</formula>
    </cfRule>
    <cfRule type="cellIs" dxfId="20" priority="696" operator="equal">
      <formula>3</formula>
    </cfRule>
  </conditionalFormatting>
  <conditionalFormatting sqref="BU16:BV16 BT17:BV20 BW17">
    <cfRule type="cellIs" dxfId="19" priority="691" stopIfTrue="1" operator="equal">
      <formula>1</formula>
    </cfRule>
    <cfRule type="cellIs" dxfId="18" priority="692" stopIfTrue="1" operator="equal">
      <formula>2</formula>
    </cfRule>
    <cfRule type="cellIs" dxfId="17" priority="693" operator="equal">
      <formula>3</formula>
    </cfRule>
  </conditionalFormatting>
  <conditionalFormatting sqref="AM17:AM21 AM23">
    <cfRule type="cellIs" dxfId="16" priority="679" stopIfTrue="1" operator="equal">
      <formula>1</formula>
    </cfRule>
    <cfRule type="cellIs" dxfId="15" priority="680" stopIfTrue="1" operator="equal">
      <formula>2</formula>
    </cfRule>
    <cfRule type="cellIs" dxfId="14" priority="681" operator="equal">
      <formula>3</formula>
    </cfRule>
  </conditionalFormatting>
  <conditionalFormatting sqref="AJ18:AJ25 AJ29:AJ38">
    <cfRule type="cellIs" dxfId="13" priority="676" operator="equal">
      <formula>3</formula>
    </cfRule>
    <cfRule type="cellIs" dxfId="12" priority="677" operator="equal">
      <formula>2</formula>
    </cfRule>
    <cfRule type="cellIs" dxfId="11" priority="678" operator="equal">
      <formula>1</formula>
    </cfRule>
  </conditionalFormatting>
  <conditionalFormatting sqref="AK29:AM33">
    <cfRule type="cellIs" dxfId="10" priority="685" stopIfTrue="1" operator="equal">
      <formula>1</formula>
    </cfRule>
    <cfRule type="cellIs" dxfId="9" priority="686" stopIfTrue="1" operator="equal">
      <formula>2</formula>
    </cfRule>
    <cfRule type="cellIs" dxfId="8" priority="687" operator="equal">
      <formula>3</formula>
    </cfRule>
  </conditionalFormatting>
  <conditionalFormatting sqref="Z42:AA43">
    <cfRule type="cellIs" dxfId="7" priority="82" operator="equal">
      <formula>0</formula>
    </cfRule>
    <cfRule type="cellIs" dxfId="6" priority="83" operator="equal">
      <formula>3</formula>
    </cfRule>
    <cfRule type="cellIs" dxfId="5" priority="84" operator="equal">
      <formula>2</formula>
    </cfRule>
    <cfRule type="cellIs" dxfId="4" priority="85" operator="equal">
      <formula>1</formula>
    </cfRule>
  </conditionalFormatting>
  <conditionalFormatting sqref="AB42:CI43">
    <cfRule type="cellIs" dxfId="3" priority="86" operator="equal">
      <formula>0</formula>
    </cfRule>
    <cfRule type="cellIs" dxfId="2" priority="87" operator="equal">
      <formula>3</formula>
    </cfRule>
    <cfRule type="cellIs" dxfId="1" priority="88" operator="equal">
      <formula>2</formula>
    </cfRule>
    <cfRule type="cellIs" dxfId="0" priority="89" operator="equal">
      <formula>1</formula>
    </cfRule>
  </conditionalFormatting>
  <pageMargins left="0.70069444444444495" right="0.70069444444444495" top="0.75138888888888899" bottom="0.75138888888888899" header="0.29861111111111099" footer="0.29861111111111099"/>
  <pageSetup paperSize="9" scale="8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データ!$D$11:$D$13</xm:f>
          </x14:formula1>
          <xm:sqref>O23</xm:sqref>
        </x14:dataValidation>
        <x14:dataValidation type="list" allowBlank="1" showInputMessage="1" showErrorMessage="1">
          <x14:formula1>
            <xm:f>データ!$A$6:$A$8</xm:f>
          </x14:formula1>
          <xm:sqref>O11:W13</xm:sqref>
        </x14:dataValidation>
        <x14:dataValidation type="list" allowBlank="1" showInputMessage="1" showErrorMessage="1">
          <x14:formula1>
            <xm:f>データ!$D$6:$D$8</xm:f>
          </x14:formula1>
          <xm:sqref>O14:W16</xm:sqref>
        </x14:dataValidation>
        <x14:dataValidation type="list" allowBlank="1" showInputMessage="1" showErrorMessage="1">
          <x14:formula1>
            <xm:f>データ!$G$7:$G$8</xm:f>
          </x14:formula1>
          <xm:sqref>O17:W19</xm:sqref>
        </x14:dataValidation>
        <x14:dataValidation type="list" allowBlank="1" showInputMessage="1" showErrorMessage="1">
          <x14:formula1>
            <xm:f>データ!$A$11:$A$13</xm:f>
          </x14:formula1>
          <xm:sqref>O20:W22</xm:sqref>
        </x14:dataValidation>
        <x14:dataValidation type="list" allowBlank="1" showInputMessage="1" showErrorMessage="1">
          <x14:formula1>
            <xm:f>データ!$G$11:$G$13</xm:f>
          </x14:formula1>
          <xm:sqref>O29:W31</xm:sqref>
        </x14:dataValidation>
        <x14:dataValidation type="list" allowBlank="1" showInputMessage="1" showErrorMessage="1">
          <x14:formula1>
            <xm:f>データ!$A$17:$A$18</xm:f>
          </x14:formula1>
          <xm:sqref>O32:W34</xm:sqref>
        </x14:dataValidation>
        <x14:dataValidation type="list" allowBlank="1" showInputMessage="1" showErrorMessage="1">
          <x14:formula1>
            <xm:f>データ!$D$17:$D$19</xm:f>
          </x14:formula1>
          <xm:sqref>O35:W37</xm:sqref>
        </x14:dataValidation>
        <x14:dataValidation type="list" allowBlank="1" showInputMessage="1" showErrorMessage="1">
          <x14:formula1>
            <xm:f>データ!$A$22:$A$24</xm:f>
          </x14:formula1>
          <xm:sqref>O44:W46</xm:sqref>
        </x14:dataValidation>
        <x14:dataValidation type="list" allowBlank="1" showInputMessage="1" showErrorMessage="1">
          <x14:formula1>
            <xm:f>データ!$D$22:$D$23</xm:f>
          </x14:formula1>
          <xm:sqref>O47:W49</xm:sqref>
        </x14:dataValidation>
        <x14:dataValidation type="list" allowBlank="1" showInputMessage="1" showErrorMessage="1">
          <x14:formula1>
            <xm:f>データ!$A$27:$A$29</xm:f>
          </x14:formula1>
          <xm:sqref>O50:W52</xm:sqref>
        </x14:dataValidation>
        <x14:dataValidation type="list" allowBlank="1" showInputMessage="1" showErrorMessage="1">
          <x14:formula1>
            <xm:f>データ!$G$22:$G$24</xm:f>
          </x14:formula1>
          <xm:sqref>O53:W55</xm:sqref>
        </x14:dataValidation>
        <x14:dataValidation type="list" allowBlank="1" showInputMessage="1" showErrorMessage="1">
          <x14:formula1>
            <xm:f>データ!$D$27:$D$28</xm:f>
          </x14:formula1>
          <xm:sqref>O56:W58</xm:sqref>
        </x14:dataValidation>
        <x14:dataValidation type="list" allowBlank="1" showInputMessage="1" showErrorMessage="1">
          <x14:formula1>
            <xm:f>データ!$G$27:$G$29</xm:f>
          </x14:formula1>
          <xm:sqref>O59:W61</xm:sqref>
        </x14:dataValidation>
        <x14:dataValidation type="list" allowBlank="1" showInputMessage="1" showErrorMessage="1">
          <x14:formula1>
            <xm:f>データ!$G$17:$G$19</xm:f>
          </x14:formula1>
          <xm:sqref>O38:W43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X98"/>
  <sheetViews>
    <sheetView topLeftCell="A51" workbookViewId="0">
      <selection activeCell="Y77" sqref="Y77"/>
    </sheetView>
  </sheetViews>
  <sheetFormatPr defaultColWidth="9" defaultRowHeight="13.5" x14ac:dyDescent="0.15"/>
  <cols>
    <col min="11" max="11" width="3.375" customWidth="1"/>
    <col min="12" max="12" width="2.875" customWidth="1"/>
    <col min="13" max="13" width="3.875" customWidth="1"/>
    <col min="14" max="14" width="3.625" customWidth="1"/>
    <col min="15" max="15" width="2.75" customWidth="1"/>
    <col min="16" max="16" width="2.875" customWidth="1"/>
  </cols>
  <sheetData>
    <row r="3" spans="1:19" x14ac:dyDescent="0.15">
      <c r="A3" s="1" t="s">
        <v>13</v>
      </c>
    </row>
    <row r="4" spans="1:19" x14ac:dyDescent="0.15">
      <c r="Q4" s="71">
        <v>1</v>
      </c>
      <c r="R4" s="71"/>
      <c r="S4" s="71"/>
    </row>
    <row r="5" spans="1:19" x14ac:dyDescent="0.15">
      <c r="A5" t="s">
        <v>14</v>
      </c>
      <c r="D5" t="s">
        <v>15</v>
      </c>
      <c r="Q5" s="71"/>
      <c r="R5" s="71"/>
      <c r="S5" s="71"/>
    </row>
    <row r="6" spans="1:19" x14ac:dyDescent="0.15">
      <c r="A6" s="2" t="s">
        <v>16</v>
      </c>
      <c r="B6" s="2">
        <v>1</v>
      </c>
      <c r="C6" s="2">
        <v>6000</v>
      </c>
      <c r="D6" s="2" t="s">
        <v>17</v>
      </c>
      <c r="E6" s="2">
        <v>1</v>
      </c>
      <c r="F6" s="2">
        <v>1000</v>
      </c>
      <c r="G6" t="s">
        <v>18</v>
      </c>
      <c r="Q6" s="71"/>
      <c r="R6" s="71"/>
      <c r="S6" s="71"/>
    </row>
    <row r="7" spans="1:19" x14ac:dyDescent="0.15">
      <c r="A7" s="3" t="s">
        <v>19</v>
      </c>
      <c r="B7" s="2">
        <v>2</v>
      </c>
      <c r="C7" s="2">
        <v>10000</v>
      </c>
      <c r="D7" s="2" t="s">
        <v>20</v>
      </c>
      <c r="E7" s="2">
        <v>2</v>
      </c>
      <c r="F7" s="2">
        <v>2000</v>
      </c>
      <c r="G7" s="3" t="s">
        <v>21</v>
      </c>
      <c r="H7" s="2">
        <v>1</v>
      </c>
      <c r="I7" s="2">
        <v>20000</v>
      </c>
      <c r="Q7" s="71"/>
      <c r="R7" s="71"/>
      <c r="S7" s="71"/>
    </row>
    <row r="8" spans="1:19" x14ac:dyDescent="0.15">
      <c r="A8" s="3" t="s">
        <v>22</v>
      </c>
      <c r="B8" s="2">
        <v>3</v>
      </c>
      <c r="C8" s="2">
        <v>15000</v>
      </c>
      <c r="D8" s="2" t="s">
        <v>23</v>
      </c>
      <c r="E8" s="2">
        <v>3</v>
      </c>
      <c r="F8" s="2">
        <v>5000</v>
      </c>
      <c r="G8" s="3" t="s">
        <v>24</v>
      </c>
      <c r="H8" s="2">
        <v>2</v>
      </c>
      <c r="I8" s="2">
        <v>0</v>
      </c>
      <c r="K8" s="71">
        <v>0</v>
      </c>
      <c r="L8" s="71"/>
      <c r="M8" s="71"/>
      <c r="N8" s="71"/>
      <c r="Q8" s="71"/>
      <c r="R8" s="71"/>
      <c r="S8" s="71"/>
    </row>
    <row r="9" spans="1:19" x14ac:dyDescent="0.15">
      <c r="K9" s="71"/>
      <c r="L9" s="71"/>
      <c r="M9" s="71"/>
      <c r="N9" s="71"/>
      <c r="Q9" s="71"/>
      <c r="R9" s="71"/>
      <c r="S9" s="71"/>
    </row>
    <row r="10" spans="1:19" x14ac:dyDescent="0.15">
      <c r="A10" t="s">
        <v>25</v>
      </c>
      <c r="D10" t="s">
        <v>26</v>
      </c>
      <c r="G10" t="s">
        <v>27</v>
      </c>
      <c r="K10" s="71"/>
      <c r="L10" s="71"/>
      <c r="M10" s="71"/>
      <c r="N10" s="71"/>
      <c r="Q10" s="71"/>
      <c r="R10" s="71"/>
      <c r="S10" s="71"/>
    </row>
    <row r="11" spans="1:19" x14ac:dyDescent="0.15">
      <c r="A11" s="2" t="s">
        <v>17</v>
      </c>
      <c r="B11" s="2">
        <v>1</v>
      </c>
      <c r="C11" s="2">
        <v>1000</v>
      </c>
      <c r="D11" s="2" t="s">
        <v>28</v>
      </c>
      <c r="E11" s="2">
        <v>1</v>
      </c>
      <c r="F11" s="2">
        <v>450</v>
      </c>
      <c r="G11" s="2" t="s">
        <v>16</v>
      </c>
      <c r="H11" s="2">
        <v>1</v>
      </c>
      <c r="I11" s="2">
        <v>5500</v>
      </c>
      <c r="K11" s="71"/>
      <c r="L11" s="71"/>
      <c r="M11" s="71"/>
      <c r="N11" s="71"/>
      <c r="Q11" s="71"/>
      <c r="R11" s="71"/>
      <c r="S11" s="71"/>
    </row>
    <row r="12" spans="1:19" x14ac:dyDescent="0.15">
      <c r="A12" s="2" t="s">
        <v>20</v>
      </c>
      <c r="B12" s="2">
        <v>2</v>
      </c>
      <c r="C12" s="2">
        <v>2000</v>
      </c>
      <c r="D12" s="2" t="s">
        <v>29</v>
      </c>
      <c r="E12" s="2">
        <v>2</v>
      </c>
      <c r="F12" s="2">
        <v>900</v>
      </c>
      <c r="G12" s="3" t="s">
        <v>19</v>
      </c>
      <c r="H12" s="2">
        <v>2</v>
      </c>
      <c r="I12" s="2">
        <v>18000</v>
      </c>
      <c r="K12" s="71"/>
      <c r="L12" s="71"/>
      <c r="M12" s="71"/>
      <c r="N12" s="71"/>
      <c r="Q12" s="71"/>
      <c r="R12" s="71"/>
      <c r="S12" s="71"/>
    </row>
    <row r="13" spans="1:19" x14ac:dyDescent="0.15">
      <c r="A13" s="2" t="s">
        <v>23</v>
      </c>
      <c r="B13" s="2">
        <v>3</v>
      </c>
      <c r="C13" s="2">
        <v>5000</v>
      </c>
      <c r="D13" s="2" t="s">
        <v>30</v>
      </c>
      <c r="E13" s="2">
        <v>3</v>
      </c>
      <c r="F13" s="2">
        <v>1500</v>
      </c>
      <c r="G13" s="3" t="s">
        <v>22</v>
      </c>
      <c r="H13" s="2">
        <v>3</v>
      </c>
      <c r="I13" s="2">
        <v>29000</v>
      </c>
      <c r="K13" s="71"/>
      <c r="L13" s="71"/>
      <c r="M13" s="71"/>
      <c r="N13" s="71"/>
      <c r="Q13" s="71"/>
      <c r="R13" s="71"/>
      <c r="S13" s="71"/>
    </row>
    <row r="14" spans="1:19" x14ac:dyDescent="0.15">
      <c r="K14" s="71">
        <v>1</v>
      </c>
      <c r="L14" s="71"/>
      <c r="M14" s="71"/>
      <c r="N14" s="71"/>
      <c r="Q14" s="71">
        <v>0</v>
      </c>
      <c r="R14" s="71"/>
      <c r="S14" s="71"/>
    </row>
    <row r="15" spans="1:19" x14ac:dyDescent="0.15">
      <c r="K15" s="71"/>
      <c r="L15" s="71"/>
      <c r="M15" s="71"/>
      <c r="N15" s="71"/>
      <c r="Q15" s="71"/>
      <c r="R15" s="71"/>
      <c r="S15" s="71"/>
    </row>
    <row r="16" spans="1:19" x14ac:dyDescent="0.15">
      <c r="A16" t="s">
        <v>31</v>
      </c>
      <c r="D16" t="s">
        <v>32</v>
      </c>
      <c r="G16" t="s">
        <v>33</v>
      </c>
      <c r="K16" s="71"/>
      <c r="L16" s="71"/>
      <c r="M16" s="71"/>
      <c r="N16" s="71"/>
      <c r="Q16" s="71"/>
      <c r="R16" s="71"/>
      <c r="S16" s="71"/>
    </row>
    <row r="17" spans="1:20" x14ac:dyDescent="0.15">
      <c r="A17" s="3" t="s">
        <v>21</v>
      </c>
      <c r="B17" s="2">
        <v>1</v>
      </c>
      <c r="C17" s="2">
        <v>25000</v>
      </c>
      <c r="D17" s="2" t="s">
        <v>17</v>
      </c>
      <c r="E17" s="2">
        <v>1</v>
      </c>
      <c r="F17" s="2">
        <v>4500</v>
      </c>
      <c r="G17" s="3" t="s">
        <v>16</v>
      </c>
      <c r="H17" s="2">
        <v>1</v>
      </c>
      <c r="I17" s="2">
        <v>5000</v>
      </c>
      <c r="K17" s="71"/>
      <c r="L17" s="71"/>
      <c r="M17" s="71"/>
      <c r="N17" s="71"/>
      <c r="Q17" s="71"/>
      <c r="R17" s="71"/>
      <c r="S17" s="71"/>
    </row>
    <row r="18" spans="1:20" x14ac:dyDescent="0.15">
      <c r="A18" s="3" t="s">
        <v>24</v>
      </c>
      <c r="B18" s="2">
        <v>2</v>
      </c>
      <c r="C18" s="2">
        <v>0</v>
      </c>
      <c r="D18" s="2" t="s">
        <v>20</v>
      </c>
      <c r="E18" s="2">
        <v>2</v>
      </c>
      <c r="F18" s="2">
        <v>9000</v>
      </c>
      <c r="G18" s="3" t="s">
        <v>34</v>
      </c>
      <c r="H18" s="2">
        <v>2</v>
      </c>
      <c r="I18" s="2">
        <v>5500</v>
      </c>
      <c r="K18" s="71"/>
      <c r="L18" s="71"/>
      <c r="M18" s="71"/>
      <c r="N18" s="71"/>
      <c r="Q18" s="71"/>
      <c r="R18" s="71"/>
      <c r="S18" s="71"/>
    </row>
    <row r="19" spans="1:20" x14ac:dyDescent="0.15">
      <c r="D19" s="2" t="s">
        <v>28</v>
      </c>
      <c r="E19" s="2">
        <v>3</v>
      </c>
      <c r="F19" s="2">
        <v>13500</v>
      </c>
      <c r="G19" s="3" t="s">
        <v>35</v>
      </c>
      <c r="H19" s="2">
        <v>3</v>
      </c>
      <c r="I19" s="2">
        <v>7000</v>
      </c>
      <c r="K19" s="71"/>
      <c r="L19" s="71"/>
      <c r="M19" s="71"/>
      <c r="N19" s="71"/>
      <c r="Q19" s="71"/>
      <c r="R19" s="71"/>
      <c r="S19" s="71"/>
    </row>
    <row r="21" spans="1:20" x14ac:dyDescent="0.15">
      <c r="A21" t="s">
        <v>36</v>
      </c>
      <c r="D21" s="1" t="s">
        <v>37</v>
      </c>
      <c r="G21" s="1" t="s">
        <v>38</v>
      </c>
    </row>
    <row r="22" spans="1:20" x14ac:dyDescent="0.15">
      <c r="A22" s="2" t="s">
        <v>17</v>
      </c>
      <c r="B22" s="2">
        <v>1</v>
      </c>
      <c r="C22" s="2">
        <v>2600</v>
      </c>
      <c r="D22" s="3" t="s">
        <v>21</v>
      </c>
      <c r="E22" s="2">
        <v>1</v>
      </c>
      <c r="F22" s="2">
        <v>3000</v>
      </c>
      <c r="G22" s="2" t="s">
        <v>17</v>
      </c>
      <c r="H22" s="2">
        <v>1</v>
      </c>
      <c r="I22" s="2">
        <v>2500</v>
      </c>
    </row>
    <row r="23" spans="1:20" x14ac:dyDescent="0.15">
      <c r="A23" s="2" t="s">
        <v>20</v>
      </c>
      <c r="B23" s="2">
        <v>2</v>
      </c>
      <c r="C23" s="2">
        <v>3200</v>
      </c>
      <c r="D23" s="3" t="s">
        <v>24</v>
      </c>
      <c r="E23" s="2">
        <v>2</v>
      </c>
      <c r="F23" s="2">
        <v>0</v>
      </c>
      <c r="G23" s="2" t="s">
        <v>20</v>
      </c>
      <c r="H23" s="2">
        <v>2</v>
      </c>
      <c r="I23" s="2">
        <v>5000</v>
      </c>
      <c r="K23" s="71">
        <v>0</v>
      </c>
      <c r="L23" s="71"/>
      <c r="M23" s="71"/>
      <c r="Q23" s="76">
        <v>0</v>
      </c>
      <c r="R23" s="71"/>
      <c r="S23" s="71"/>
      <c r="T23" s="8"/>
    </row>
    <row r="24" spans="1:20" x14ac:dyDescent="0.15">
      <c r="A24" s="2" t="s">
        <v>28</v>
      </c>
      <c r="B24" s="2">
        <v>3</v>
      </c>
      <c r="C24" s="2">
        <v>7800</v>
      </c>
      <c r="G24" s="3" t="s">
        <v>28</v>
      </c>
      <c r="H24" s="2">
        <v>3</v>
      </c>
      <c r="I24" s="2">
        <v>7500</v>
      </c>
      <c r="K24" s="71"/>
      <c r="L24" s="71"/>
      <c r="M24" s="71"/>
      <c r="Q24" s="76"/>
      <c r="R24" s="71"/>
      <c r="S24" s="71"/>
      <c r="T24" s="8"/>
    </row>
    <row r="25" spans="1:20" x14ac:dyDescent="0.15">
      <c r="K25" s="71">
        <v>1</v>
      </c>
      <c r="L25" s="71"/>
      <c r="M25" s="71"/>
      <c r="Q25" s="76"/>
      <c r="R25" s="71"/>
      <c r="S25" s="71"/>
      <c r="T25" s="8"/>
    </row>
    <row r="26" spans="1:20" x14ac:dyDescent="0.15">
      <c r="A26" s="1" t="s">
        <v>39</v>
      </c>
      <c r="D26" t="s">
        <v>40</v>
      </c>
      <c r="G26" t="s">
        <v>41</v>
      </c>
      <c r="K26" s="71"/>
      <c r="L26" s="71"/>
      <c r="M26" s="71"/>
      <c r="Q26" s="76"/>
      <c r="R26" s="71"/>
      <c r="S26" s="71"/>
      <c r="T26" s="8"/>
    </row>
    <row r="27" spans="1:20" x14ac:dyDescent="0.15">
      <c r="A27" s="4" t="s">
        <v>42</v>
      </c>
      <c r="B27" s="2">
        <v>1</v>
      </c>
      <c r="C27" s="2">
        <v>5000</v>
      </c>
      <c r="D27" s="2" t="s">
        <v>43</v>
      </c>
      <c r="E27" s="2">
        <v>1</v>
      </c>
      <c r="F27" s="5">
        <v>10000</v>
      </c>
      <c r="G27" s="2" t="s">
        <v>44</v>
      </c>
      <c r="H27" s="2">
        <v>1</v>
      </c>
      <c r="I27" s="2">
        <v>21000</v>
      </c>
      <c r="K27" s="71">
        <v>2</v>
      </c>
      <c r="L27" s="71"/>
      <c r="M27" s="71"/>
      <c r="Q27" s="76"/>
      <c r="R27" s="71"/>
      <c r="S27" s="71"/>
      <c r="T27" s="8"/>
    </row>
    <row r="28" spans="1:20" x14ac:dyDescent="0.15">
      <c r="A28" s="4" t="s">
        <v>45</v>
      </c>
      <c r="B28" s="2">
        <v>2</v>
      </c>
      <c r="C28" s="2">
        <v>15000</v>
      </c>
      <c r="D28" s="2" t="s">
        <v>46</v>
      </c>
      <c r="E28" s="2">
        <v>2</v>
      </c>
      <c r="F28" s="5">
        <v>15000</v>
      </c>
      <c r="G28" s="2" t="s">
        <v>47</v>
      </c>
      <c r="H28" s="2">
        <v>2</v>
      </c>
      <c r="I28" s="2">
        <v>45000</v>
      </c>
      <c r="K28" s="71"/>
      <c r="L28" s="71"/>
      <c r="M28" s="71"/>
      <c r="Q28" s="76"/>
      <c r="R28" s="71"/>
      <c r="S28" s="71"/>
      <c r="T28" s="8"/>
    </row>
    <row r="29" spans="1:20" x14ac:dyDescent="0.15">
      <c r="A29" s="4" t="s">
        <v>48</v>
      </c>
      <c r="B29" s="2">
        <v>3</v>
      </c>
      <c r="C29" s="2">
        <v>10000</v>
      </c>
      <c r="G29" s="2" t="s">
        <v>49</v>
      </c>
      <c r="H29" s="2">
        <v>3</v>
      </c>
      <c r="I29" s="2">
        <v>22000</v>
      </c>
      <c r="K29" s="8"/>
      <c r="L29" s="8"/>
      <c r="M29" s="8"/>
      <c r="Q29" s="76"/>
      <c r="R29" s="71"/>
      <c r="S29" s="71"/>
      <c r="T29" s="8"/>
    </row>
    <row r="30" spans="1:20" x14ac:dyDescent="0.15">
      <c r="K30" s="8"/>
      <c r="L30" s="8"/>
      <c r="M30" s="8"/>
      <c r="Q30" s="76">
        <v>1</v>
      </c>
      <c r="R30" s="71"/>
      <c r="S30" s="71"/>
      <c r="T30" s="8"/>
    </row>
    <row r="31" spans="1:20" x14ac:dyDescent="0.15">
      <c r="K31" s="8"/>
      <c r="L31" s="8"/>
      <c r="M31" s="8"/>
      <c r="Q31" s="76"/>
      <c r="R31" s="71"/>
      <c r="S31" s="71"/>
      <c r="T31" s="8"/>
    </row>
    <row r="32" spans="1:20" x14ac:dyDescent="0.15">
      <c r="A32" s="71">
        <v>1</v>
      </c>
      <c r="B32" s="71"/>
      <c r="C32" s="71"/>
      <c r="D32" s="77">
        <v>1</v>
      </c>
      <c r="E32" s="71"/>
      <c r="F32" s="71"/>
      <c r="G32" s="71"/>
      <c r="H32" s="71"/>
      <c r="I32" s="76">
        <v>0</v>
      </c>
      <c r="J32" s="71"/>
      <c r="K32" s="71"/>
      <c r="L32" s="71"/>
      <c r="M32" s="71"/>
      <c r="N32" s="71"/>
      <c r="O32" s="71"/>
      <c r="Q32" s="76"/>
      <c r="R32" s="71"/>
      <c r="S32" s="71"/>
      <c r="T32" s="8"/>
    </row>
    <row r="33" spans="1:20" x14ac:dyDescent="0.15">
      <c r="A33" s="71"/>
      <c r="B33" s="71"/>
      <c r="C33" s="71"/>
      <c r="D33" s="76"/>
      <c r="E33" s="71"/>
      <c r="F33" s="71"/>
      <c r="G33" s="71"/>
      <c r="H33" s="71"/>
      <c r="I33" s="76"/>
      <c r="J33" s="71"/>
      <c r="K33" s="71"/>
      <c r="L33" s="71"/>
      <c r="M33" s="71"/>
      <c r="N33" s="71"/>
      <c r="O33" s="71"/>
      <c r="Q33" s="76"/>
      <c r="R33" s="71"/>
      <c r="S33" s="71"/>
      <c r="T33" s="8"/>
    </row>
    <row r="34" spans="1:20" x14ac:dyDescent="0.15">
      <c r="A34" s="71"/>
      <c r="B34" s="71"/>
      <c r="C34" s="71"/>
      <c r="D34" s="76"/>
      <c r="E34" s="71"/>
      <c r="F34" s="71"/>
      <c r="G34" s="71"/>
      <c r="H34" s="71"/>
      <c r="I34" s="76"/>
      <c r="J34" s="71"/>
      <c r="K34" s="71"/>
      <c r="L34" s="71"/>
      <c r="M34" s="71"/>
      <c r="N34" s="71"/>
      <c r="O34" s="71"/>
      <c r="Q34" s="76"/>
      <c r="R34" s="71"/>
      <c r="S34" s="71"/>
      <c r="T34" s="8"/>
    </row>
    <row r="35" spans="1:20" x14ac:dyDescent="0.15">
      <c r="A35" s="71"/>
      <c r="B35" s="71"/>
      <c r="C35" s="71"/>
      <c r="D35" s="76"/>
      <c r="E35" s="71"/>
      <c r="F35" s="71"/>
      <c r="G35" s="71"/>
      <c r="H35" s="71"/>
      <c r="I35" s="76"/>
      <c r="J35" s="71"/>
      <c r="K35" s="71"/>
      <c r="L35" s="71"/>
      <c r="M35" s="71"/>
      <c r="N35" s="71"/>
      <c r="O35" s="71"/>
      <c r="Q35" s="76"/>
      <c r="R35" s="71"/>
      <c r="S35" s="71"/>
      <c r="T35" s="8"/>
    </row>
    <row r="36" spans="1:20" x14ac:dyDescent="0.15">
      <c r="A36" s="71"/>
      <c r="B36" s="71"/>
      <c r="C36" s="71"/>
      <c r="D36" s="76"/>
      <c r="E36" s="71"/>
      <c r="F36" s="71"/>
      <c r="G36" s="71"/>
      <c r="H36" s="71"/>
      <c r="I36" s="76"/>
      <c r="J36" s="71"/>
      <c r="K36" s="71"/>
      <c r="L36" s="71"/>
      <c r="M36" s="71"/>
      <c r="N36" s="71"/>
      <c r="O36" s="71"/>
      <c r="Q36" s="76"/>
      <c r="R36" s="71"/>
      <c r="S36" s="71"/>
      <c r="T36" s="8"/>
    </row>
    <row r="37" spans="1:20" x14ac:dyDescent="0.15">
      <c r="A37" s="71"/>
      <c r="B37" s="71"/>
      <c r="C37" s="71"/>
      <c r="D37" s="76"/>
      <c r="E37" s="71"/>
      <c r="F37" s="71"/>
      <c r="G37" s="71"/>
      <c r="H37" s="71"/>
      <c r="I37" s="76"/>
      <c r="J37" s="71"/>
      <c r="K37" s="71"/>
      <c r="L37" s="71"/>
      <c r="M37" s="71"/>
      <c r="N37" s="71"/>
      <c r="O37" s="71"/>
      <c r="Q37" s="8"/>
      <c r="R37" s="8"/>
      <c r="S37" s="8"/>
      <c r="T37" s="8"/>
    </row>
    <row r="38" spans="1:20" x14ac:dyDescent="0.15">
      <c r="A38" s="71"/>
      <c r="B38" s="71"/>
      <c r="C38" s="71"/>
      <c r="D38" s="76"/>
      <c r="E38" s="71"/>
      <c r="F38" s="71"/>
      <c r="G38" s="71"/>
      <c r="H38" s="71"/>
      <c r="I38" s="76"/>
      <c r="J38" s="71"/>
      <c r="K38" s="71"/>
      <c r="L38" s="71"/>
      <c r="M38" s="71"/>
      <c r="N38" s="71"/>
      <c r="O38" s="71"/>
    </row>
    <row r="39" spans="1:20" ht="88.5" customHeight="1" x14ac:dyDescent="0.15">
      <c r="A39">
        <v>2</v>
      </c>
      <c r="B39" s="71"/>
      <c r="C39" s="71"/>
      <c r="D39" s="6">
        <v>0</v>
      </c>
      <c r="E39" s="78"/>
      <c r="F39" s="78"/>
      <c r="G39" s="78"/>
      <c r="I39" s="7">
        <v>1</v>
      </c>
      <c r="J39" s="71"/>
      <c r="K39" s="71"/>
      <c r="L39" s="71"/>
      <c r="M39" s="71"/>
      <c r="N39" s="71"/>
      <c r="O39" s="71"/>
      <c r="Q39">
        <v>0</v>
      </c>
      <c r="R39" s="71"/>
      <c r="S39" s="71"/>
    </row>
    <row r="40" spans="1:20" x14ac:dyDescent="0.15">
      <c r="D40" s="77">
        <v>2</v>
      </c>
      <c r="E40" s="71"/>
      <c r="F40" s="71"/>
      <c r="G40" s="71"/>
      <c r="H40" s="8"/>
      <c r="I40" s="76">
        <v>2</v>
      </c>
      <c r="J40" s="71"/>
      <c r="K40" s="71"/>
      <c r="L40" s="71"/>
      <c r="M40" s="71"/>
      <c r="N40" s="71"/>
      <c r="O40" s="71"/>
      <c r="Q40" s="71">
        <v>1</v>
      </c>
      <c r="R40" s="71"/>
      <c r="S40" s="71"/>
    </row>
    <row r="41" spans="1:20" x14ac:dyDescent="0.15">
      <c r="D41" s="76"/>
      <c r="E41" s="71"/>
      <c r="F41" s="71"/>
      <c r="G41" s="71"/>
      <c r="H41" s="8"/>
      <c r="I41" s="76"/>
      <c r="J41" s="71"/>
      <c r="K41" s="71"/>
      <c r="L41" s="71"/>
      <c r="M41" s="71"/>
      <c r="N41" s="71"/>
      <c r="O41" s="71"/>
      <c r="Q41" s="71"/>
      <c r="R41" s="71"/>
      <c r="S41" s="71"/>
    </row>
    <row r="42" spans="1:20" x14ac:dyDescent="0.15">
      <c r="D42" s="76"/>
      <c r="E42" s="71"/>
      <c r="F42" s="71"/>
      <c r="G42" s="71"/>
      <c r="H42" s="8"/>
      <c r="I42" s="76"/>
      <c r="J42" s="71"/>
      <c r="K42" s="71"/>
      <c r="L42" s="71"/>
      <c r="M42" s="71"/>
      <c r="N42" s="71"/>
      <c r="O42" s="71"/>
      <c r="Q42" s="71"/>
      <c r="R42" s="71"/>
      <c r="S42" s="71"/>
    </row>
    <row r="43" spans="1:20" x14ac:dyDescent="0.15">
      <c r="D43" s="76"/>
      <c r="E43" s="71"/>
      <c r="F43" s="71"/>
      <c r="G43" s="71"/>
      <c r="H43" s="8"/>
      <c r="I43" s="76"/>
      <c r="J43" s="71"/>
      <c r="K43" s="71"/>
      <c r="L43" s="71"/>
      <c r="M43" s="71"/>
      <c r="N43" s="71"/>
      <c r="O43" s="71"/>
      <c r="Q43" s="71"/>
      <c r="R43" s="71"/>
      <c r="S43" s="71"/>
    </row>
    <row r="44" spans="1:20" x14ac:dyDescent="0.15">
      <c r="D44" s="76"/>
      <c r="E44" s="71"/>
      <c r="F44" s="71"/>
      <c r="G44" s="71"/>
      <c r="H44" s="8"/>
      <c r="I44" s="76"/>
      <c r="J44" s="71"/>
      <c r="K44" s="71"/>
      <c r="L44" s="71"/>
      <c r="M44" s="71"/>
      <c r="N44" s="71"/>
      <c r="O44" s="71"/>
      <c r="Q44" s="71"/>
      <c r="R44" s="71"/>
      <c r="S44" s="71"/>
    </row>
    <row r="45" spans="1:20" x14ac:dyDescent="0.15">
      <c r="D45" s="76"/>
      <c r="E45" s="71"/>
      <c r="F45" s="71"/>
      <c r="G45" s="71"/>
      <c r="H45" s="8"/>
      <c r="I45" s="76"/>
      <c r="J45" s="71"/>
      <c r="K45" s="71"/>
      <c r="L45" s="71"/>
      <c r="M45" s="71"/>
      <c r="N45" s="71"/>
      <c r="O45" s="71"/>
      <c r="Q45" s="71"/>
      <c r="R45" s="71"/>
      <c r="S45" s="71"/>
    </row>
    <row r="46" spans="1:20" x14ac:dyDescent="0.15">
      <c r="D46" s="76"/>
      <c r="E46" s="71"/>
      <c r="F46" s="71"/>
      <c r="G46" s="71"/>
      <c r="H46" s="8"/>
      <c r="I46" s="76"/>
      <c r="J46" s="71"/>
      <c r="K46" s="71"/>
      <c r="L46" s="71"/>
      <c r="M46" s="71"/>
      <c r="N46" s="71"/>
      <c r="O46" s="71"/>
      <c r="Q46" s="71"/>
      <c r="R46" s="71"/>
      <c r="S46" s="71"/>
    </row>
    <row r="47" spans="1:20" x14ac:dyDescent="0.15">
      <c r="D47" s="77">
        <v>3</v>
      </c>
      <c r="E47" s="71"/>
      <c r="F47" s="71"/>
      <c r="G47" s="71"/>
      <c r="H47" s="8"/>
      <c r="I47" s="76">
        <v>3</v>
      </c>
      <c r="J47" s="71"/>
      <c r="K47" s="71"/>
      <c r="L47" s="71"/>
      <c r="M47" s="71"/>
      <c r="N47" s="71"/>
      <c r="O47" s="71"/>
    </row>
    <row r="48" spans="1:20" x14ac:dyDescent="0.15">
      <c r="D48" s="76"/>
      <c r="E48" s="71"/>
      <c r="F48" s="71"/>
      <c r="G48" s="71"/>
      <c r="H48" s="8"/>
      <c r="I48" s="76"/>
      <c r="J48" s="71"/>
      <c r="K48" s="71"/>
      <c r="L48" s="71"/>
      <c r="M48" s="71"/>
      <c r="N48" s="71"/>
      <c r="O48" s="71"/>
    </row>
    <row r="49" spans="2:24" x14ac:dyDescent="0.15">
      <c r="D49" s="76"/>
      <c r="E49" s="71"/>
      <c r="F49" s="71"/>
      <c r="G49" s="71"/>
      <c r="H49" s="8"/>
      <c r="I49" s="76"/>
      <c r="J49" s="71"/>
      <c r="K49" s="71"/>
      <c r="L49" s="71"/>
      <c r="M49" s="71"/>
      <c r="N49" s="71"/>
      <c r="O49" s="71"/>
    </row>
    <row r="50" spans="2:24" x14ac:dyDescent="0.15">
      <c r="D50" s="76"/>
      <c r="E50" s="71"/>
      <c r="F50" s="71"/>
      <c r="G50" s="71"/>
      <c r="H50" s="8"/>
      <c r="I50" s="76"/>
      <c r="J50" s="71"/>
      <c r="K50" s="71"/>
      <c r="L50" s="71"/>
      <c r="M50" s="71"/>
      <c r="N50" s="71"/>
      <c r="O50" s="71"/>
    </row>
    <row r="51" spans="2:24" x14ac:dyDescent="0.15">
      <c r="D51" s="76"/>
      <c r="E51" s="71"/>
      <c r="F51" s="71"/>
      <c r="G51" s="71"/>
      <c r="H51" s="8"/>
      <c r="I51" s="76"/>
      <c r="J51" s="71"/>
      <c r="K51" s="71"/>
      <c r="L51" s="71"/>
      <c r="M51" s="71"/>
      <c r="N51" s="71"/>
      <c r="O51" s="71"/>
    </row>
    <row r="52" spans="2:24" x14ac:dyDescent="0.15">
      <c r="D52" s="76"/>
      <c r="E52" s="71"/>
      <c r="F52" s="71"/>
      <c r="G52" s="71"/>
      <c r="H52" s="8"/>
      <c r="I52" s="76"/>
      <c r="J52" s="71"/>
      <c r="K52" s="71"/>
      <c r="L52" s="71"/>
      <c r="M52" s="71"/>
      <c r="N52" s="71"/>
      <c r="O52" s="71"/>
    </row>
    <row r="53" spans="2:24" x14ac:dyDescent="0.15">
      <c r="D53" s="76"/>
      <c r="E53" s="71"/>
      <c r="F53" s="71"/>
      <c r="G53" s="71"/>
      <c r="H53" s="8"/>
      <c r="I53" s="76"/>
      <c r="J53" s="71"/>
      <c r="K53" s="71"/>
      <c r="L53" s="71"/>
      <c r="M53" s="71"/>
      <c r="N53" s="71"/>
      <c r="O53" s="71"/>
    </row>
    <row r="55" spans="2:24" x14ac:dyDescent="0.15">
      <c r="Q55" s="71">
        <v>0</v>
      </c>
      <c r="R55" s="71"/>
      <c r="S55" s="71"/>
      <c r="T55" s="71"/>
      <c r="U55" s="71">
        <v>0</v>
      </c>
      <c r="V55" s="71"/>
      <c r="W55" s="71"/>
      <c r="X55" s="71"/>
    </row>
    <row r="56" spans="2:24" x14ac:dyDescent="0.15">
      <c r="B56" s="71">
        <v>0</v>
      </c>
      <c r="C56" s="71"/>
      <c r="D56" s="71"/>
      <c r="E56" s="71"/>
      <c r="G56" s="71">
        <v>0</v>
      </c>
      <c r="H56" s="71"/>
      <c r="I56" s="71"/>
      <c r="Q56" s="71"/>
      <c r="R56" s="71"/>
      <c r="S56" s="71"/>
      <c r="T56" s="71"/>
      <c r="U56" s="71"/>
      <c r="V56" s="71"/>
      <c r="W56" s="71"/>
      <c r="X56" s="71"/>
    </row>
    <row r="57" spans="2:24" x14ac:dyDescent="0.15">
      <c r="B57" s="71"/>
      <c r="C57" s="71"/>
      <c r="D57" s="71"/>
      <c r="E57" s="71"/>
      <c r="G57" s="71"/>
      <c r="H57" s="71"/>
      <c r="I57" s="71"/>
      <c r="Q57" s="71"/>
      <c r="R57" s="71"/>
      <c r="S57" s="71"/>
      <c r="T57" s="71"/>
      <c r="U57" s="71"/>
      <c r="V57" s="71"/>
      <c r="W57" s="71"/>
      <c r="X57" s="71"/>
    </row>
    <row r="58" spans="2:24" x14ac:dyDescent="0.15">
      <c r="B58" s="71"/>
      <c r="C58" s="71"/>
      <c r="D58" s="71"/>
      <c r="E58" s="71"/>
      <c r="G58" s="71"/>
      <c r="H58" s="71"/>
      <c r="I58" s="71"/>
      <c r="Q58" s="71"/>
      <c r="R58" s="71"/>
      <c r="S58" s="71"/>
      <c r="T58" s="71"/>
      <c r="U58" s="71"/>
      <c r="V58" s="71"/>
      <c r="W58" s="71"/>
      <c r="X58" s="71"/>
    </row>
    <row r="59" spans="2:24" x14ac:dyDescent="0.15">
      <c r="B59" s="71"/>
      <c r="C59" s="71"/>
      <c r="D59" s="71"/>
      <c r="E59" s="71"/>
      <c r="G59" s="71"/>
      <c r="H59" s="71"/>
      <c r="I59" s="71"/>
      <c r="Q59" s="71"/>
      <c r="R59" s="71"/>
      <c r="S59" s="71"/>
      <c r="T59" s="71"/>
      <c r="U59" s="71"/>
      <c r="V59" s="71"/>
      <c r="W59" s="71"/>
      <c r="X59" s="71"/>
    </row>
    <row r="60" spans="2:24" x14ac:dyDescent="0.15">
      <c r="B60" s="71"/>
      <c r="C60" s="71"/>
      <c r="D60" s="71"/>
      <c r="E60" s="71"/>
      <c r="G60" s="71"/>
      <c r="H60" s="71"/>
      <c r="I60" s="71"/>
      <c r="Q60" s="71"/>
      <c r="R60" s="71"/>
      <c r="S60" s="71"/>
      <c r="T60" s="71"/>
      <c r="U60" s="71"/>
      <c r="V60" s="71"/>
      <c r="W60" s="71"/>
      <c r="X60" s="71"/>
    </row>
    <row r="61" spans="2:24" x14ac:dyDescent="0.15">
      <c r="B61" s="71">
        <v>1</v>
      </c>
      <c r="C61" s="71"/>
      <c r="D61" s="71"/>
      <c r="E61" s="71"/>
      <c r="G61" s="71">
        <v>1</v>
      </c>
      <c r="H61" s="71"/>
      <c r="I61" s="71"/>
      <c r="Q61" s="71"/>
      <c r="R61" s="71"/>
      <c r="S61" s="71"/>
      <c r="T61" s="71"/>
      <c r="U61" s="71"/>
      <c r="V61" s="71"/>
      <c r="W61" s="71"/>
      <c r="X61" s="71"/>
    </row>
    <row r="62" spans="2:24" x14ac:dyDescent="0.15">
      <c r="B62" s="71"/>
      <c r="C62" s="71"/>
      <c r="D62" s="71"/>
      <c r="E62" s="71"/>
      <c r="G62" s="71"/>
      <c r="H62" s="71"/>
      <c r="I62" s="71"/>
      <c r="Q62" s="71"/>
      <c r="R62" s="71"/>
      <c r="S62" s="71"/>
      <c r="T62" s="71"/>
      <c r="U62" s="71"/>
      <c r="V62" s="71"/>
      <c r="W62" s="71"/>
      <c r="X62" s="71"/>
    </row>
    <row r="63" spans="2:24" x14ac:dyDescent="0.15">
      <c r="B63" s="71"/>
      <c r="C63" s="71"/>
      <c r="D63" s="71"/>
      <c r="E63" s="71"/>
      <c r="G63" s="71"/>
      <c r="H63" s="71"/>
      <c r="I63" s="71"/>
      <c r="Q63" s="71"/>
      <c r="R63" s="71"/>
      <c r="S63" s="71"/>
      <c r="T63" s="71"/>
      <c r="U63" s="71"/>
      <c r="V63" s="71"/>
      <c r="W63" s="71"/>
      <c r="X63" s="71"/>
    </row>
    <row r="64" spans="2:24" x14ac:dyDescent="0.15">
      <c r="B64" s="71"/>
      <c r="C64" s="71"/>
      <c r="D64" s="71"/>
      <c r="E64" s="71"/>
      <c r="G64" s="71"/>
      <c r="H64" s="71"/>
      <c r="I64" s="71"/>
      <c r="Q64" s="71"/>
      <c r="R64" s="71"/>
      <c r="S64" s="71"/>
      <c r="T64" s="71"/>
      <c r="U64" s="71"/>
      <c r="V64" s="71"/>
      <c r="W64" s="71"/>
      <c r="X64" s="71"/>
    </row>
    <row r="65" spans="2:24" x14ac:dyDescent="0.15">
      <c r="B65" s="71"/>
      <c r="C65" s="71"/>
      <c r="D65" s="71"/>
      <c r="E65" s="71"/>
      <c r="G65" s="71"/>
      <c r="H65" s="71"/>
      <c r="I65" s="71"/>
      <c r="Q65" s="71"/>
      <c r="R65" s="71"/>
      <c r="S65" s="71"/>
      <c r="T65" s="71"/>
      <c r="U65" s="71"/>
      <c r="V65" s="71"/>
      <c r="W65" s="71"/>
      <c r="X65" s="71"/>
    </row>
    <row r="66" spans="2:24" x14ac:dyDescent="0.15">
      <c r="B66" s="71">
        <v>2</v>
      </c>
      <c r="C66" s="71"/>
      <c r="D66" s="71"/>
      <c r="E66" s="71"/>
      <c r="G66" s="71">
        <v>2</v>
      </c>
      <c r="H66" s="71"/>
      <c r="I66" s="71"/>
      <c r="Q66" s="71">
        <v>1</v>
      </c>
      <c r="R66" s="71"/>
      <c r="S66" s="71"/>
      <c r="T66" s="71"/>
      <c r="U66" s="71">
        <v>1</v>
      </c>
      <c r="V66" s="71"/>
      <c r="W66" s="71"/>
      <c r="X66" s="71"/>
    </row>
    <row r="67" spans="2:24" x14ac:dyDescent="0.15">
      <c r="B67" s="71"/>
      <c r="C67" s="71"/>
      <c r="D67" s="71"/>
      <c r="E67" s="71"/>
      <c r="G67" s="71"/>
      <c r="H67" s="71"/>
      <c r="I67" s="71"/>
      <c r="Q67" s="71"/>
      <c r="R67" s="71"/>
      <c r="S67" s="71"/>
      <c r="T67" s="71"/>
      <c r="U67" s="71"/>
      <c r="V67" s="71"/>
      <c r="W67" s="71"/>
      <c r="X67" s="71"/>
    </row>
    <row r="68" spans="2:24" x14ac:dyDescent="0.15">
      <c r="B68" s="71"/>
      <c r="C68" s="71"/>
      <c r="D68" s="71"/>
      <c r="E68" s="71"/>
      <c r="G68" s="71"/>
      <c r="H68" s="71"/>
      <c r="I68" s="71"/>
      <c r="Q68" s="71"/>
      <c r="R68" s="71"/>
      <c r="S68" s="71"/>
      <c r="T68" s="71"/>
      <c r="U68" s="71"/>
      <c r="V68" s="71"/>
      <c r="W68" s="71"/>
      <c r="X68" s="71"/>
    </row>
    <row r="69" spans="2:24" x14ac:dyDescent="0.15">
      <c r="B69" s="71"/>
      <c r="C69" s="71"/>
      <c r="D69" s="71"/>
      <c r="E69" s="71"/>
      <c r="G69" s="71"/>
      <c r="H69" s="71"/>
      <c r="I69" s="71"/>
      <c r="Q69" s="71"/>
      <c r="R69" s="71"/>
      <c r="S69" s="71"/>
      <c r="T69" s="71"/>
      <c r="U69" s="71"/>
      <c r="V69" s="71"/>
      <c r="W69" s="71"/>
      <c r="X69" s="71"/>
    </row>
    <row r="70" spans="2:24" x14ac:dyDescent="0.15">
      <c r="B70" s="71"/>
      <c r="C70" s="71"/>
      <c r="D70" s="71"/>
      <c r="E70" s="71"/>
      <c r="G70" s="71"/>
      <c r="H70" s="71"/>
      <c r="I70" s="71"/>
      <c r="Q70" s="71"/>
      <c r="R70" s="71"/>
      <c r="S70" s="71"/>
      <c r="T70" s="71"/>
      <c r="U70" s="71"/>
      <c r="V70" s="71"/>
      <c r="W70" s="71"/>
      <c r="X70" s="71"/>
    </row>
    <row r="71" spans="2:24" x14ac:dyDescent="0.15">
      <c r="B71" s="71">
        <v>3</v>
      </c>
      <c r="C71" s="71"/>
      <c r="D71" s="71"/>
      <c r="E71" s="71"/>
      <c r="G71" s="71">
        <v>3</v>
      </c>
      <c r="H71" s="71"/>
      <c r="I71" s="71"/>
      <c r="Q71" s="71"/>
      <c r="R71" s="71"/>
      <c r="S71" s="71"/>
      <c r="T71" s="71"/>
      <c r="U71" s="71"/>
      <c r="V71" s="71"/>
      <c r="W71" s="71"/>
      <c r="X71" s="71"/>
    </row>
    <row r="72" spans="2:24" x14ac:dyDescent="0.15">
      <c r="B72" s="71"/>
      <c r="C72" s="71"/>
      <c r="D72" s="71"/>
      <c r="E72" s="71"/>
      <c r="G72" s="71"/>
      <c r="H72" s="71"/>
      <c r="I72" s="71"/>
      <c r="Q72" s="71"/>
      <c r="R72" s="71"/>
      <c r="S72" s="71"/>
      <c r="T72" s="71"/>
      <c r="U72" s="71"/>
      <c r="V72" s="71"/>
      <c r="W72" s="71"/>
      <c r="X72" s="71"/>
    </row>
    <row r="73" spans="2:24" x14ac:dyDescent="0.15">
      <c r="B73" s="71"/>
      <c r="C73" s="71"/>
      <c r="D73" s="71"/>
      <c r="E73" s="71"/>
      <c r="G73" s="71"/>
      <c r="H73" s="71"/>
      <c r="I73" s="71"/>
      <c r="Q73" s="71"/>
      <c r="R73" s="71"/>
      <c r="S73" s="71"/>
      <c r="T73" s="71"/>
      <c r="U73" s="71"/>
      <c r="V73" s="71"/>
      <c r="W73" s="71"/>
      <c r="X73" s="71"/>
    </row>
    <row r="74" spans="2:24" x14ac:dyDescent="0.15">
      <c r="B74" s="71"/>
      <c r="C74" s="71"/>
      <c r="D74" s="71"/>
      <c r="E74" s="71"/>
      <c r="G74" s="71"/>
      <c r="H74" s="71"/>
      <c r="I74" s="71"/>
      <c r="Q74" s="71"/>
      <c r="R74" s="71"/>
      <c r="S74" s="71"/>
      <c r="T74" s="71"/>
      <c r="U74" s="71"/>
      <c r="V74" s="71"/>
      <c r="W74" s="71"/>
      <c r="X74" s="71"/>
    </row>
    <row r="75" spans="2:24" x14ac:dyDescent="0.15">
      <c r="B75" s="71"/>
      <c r="C75" s="71"/>
      <c r="D75" s="71"/>
      <c r="E75" s="71"/>
      <c r="G75" s="71"/>
      <c r="H75" s="71"/>
      <c r="I75" s="71"/>
      <c r="Q75" s="71"/>
      <c r="R75" s="71"/>
      <c r="S75" s="71"/>
      <c r="T75" s="71"/>
      <c r="U75" s="71"/>
      <c r="V75" s="71"/>
      <c r="W75" s="71"/>
      <c r="X75" s="71"/>
    </row>
    <row r="76" spans="2:24" x14ac:dyDescent="0.15">
      <c r="Q76" s="71"/>
      <c r="R76" s="71"/>
      <c r="S76" s="71"/>
      <c r="T76" s="71"/>
      <c r="U76" s="71"/>
      <c r="V76" s="71"/>
      <c r="W76" s="71"/>
      <c r="X76" s="71"/>
    </row>
    <row r="77" spans="2:24" x14ac:dyDescent="0.15">
      <c r="Q77" s="71">
        <v>2</v>
      </c>
      <c r="R77" s="71"/>
      <c r="S77" s="71"/>
      <c r="T77" s="71"/>
      <c r="U77" s="71">
        <v>2</v>
      </c>
      <c r="V77" s="71"/>
      <c r="W77" s="71"/>
      <c r="X77" s="71"/>
    </row>
    <row r="78" spans="2:24" x14ac:dyDescent="0.15">
      <c r="Q78" s="71"/>
      <c r="R78" s="71"/>
      <c r="S78" s="71"/>
      <c r="T78" s="71"/>
      <c r="U78" s="71"/>
      <c r="V78" s="71"/>
      <c r="W78" s="71"/>
      <c r="X78" s="71"/>
    </row>
    <row r="79" spans="2:24" x14ac:dyDescent="0.15">
      <c r="Q79" s="71"/>
      <c r="R79" s="71"/>
      <c r="S79" s="71"/>
      <c r="T79" s="71"/>
      <c r="U79" s="71"/>
      <c r="V79" s="71"/>
      <c r="W79" s="71"/>
      <c r="X79" s="71"/>
    </row>
    <row r="80" spans="2:24" x14ac:dyDescent="0.15">
      <c r="Q80" s="71"/>
      <c r="R80" s="71"/>
      <c r="S80" s="71"/>
      <c r="T80" s="71"/>
      <c r="U80" s="71"/>
      <c r="V80" s="71"/>
      <c r="W80" s="71"/>
      <c r="X80" s="71"/>
    </row>
    <row r="81" spans="17:24" x14ac:dyDescent="0.15">
      <c r="Q81" s="71"/>
      <c r="R81" s="71"/>
      <c r="S81" s="71"/>
      <c r="T81" s="71"/>
      <c r="U81" s="71"/>
      <c r="V81" s="71"/>
      <c r="W81" s="71"/>
      <c r="X81" s="71"/>
    </row>
    <row r="82" spans="17:24" x14ac:dyDescent="0.15">
      <c r="Q82" s="71"/>
      <c r="R82" s="71"/>
      <c r="S82" s="71"/>
      <c r="T82" s="71"/>
      <c r="U82" s="71"/>
      <c r="V82" s="71"/>
      <c r="W82" s="71"/>
      <c r="X82" s="71"/>
    </row>
    <row r="83" spans="17:24" x14ac:dyDescent="0.15">
      <c r="Q83" s="71"/>
      <c r="R83" s="71"/>
      <c r="S83" s="71"/>
      <c r="T83" s="71"/>
      <c r="U83" s="71"/>
      <c r="V83" s="71"/>
      <c r="W83" s="71"/>
      <c r="X83" s="71"/>
    </row>
    <row r="84" spans="17:24" x14ac:dyDescent="0.15">
      <c r="Q84" s="71"/>
      <c r="R84" s="71"/>
      <c r="S84" s="71"/>
      <c r="T84" s="71"/>
      <c r="U84" s="71"/>
      <c r="V84" s="71"/>
      <c r="W84" s="71"/>
      <c r="X84" s="71"/>
    </row>
    <row r="85" spans="17:24" x14ac:dyDescent="0.15">
      <c r="Q85" s="71"/>
      <c r="R85" s="71"/>
      <c r="S85" s="71"/>
      <c r="T85" s="71"/>
      <c r="U85" s="71"/>
      <c r="V85" s="71"/>
      <c r="W85" s="71"/>
      <c r="X85" s="71"/>
    </row>
    <row r="86" spans="17:24" x14ac:dyDescent="0.15">
      <c r="Q86" s="71"/>
      <c r="R86" s="71"/>
      <c r="S86" s="71"/>
      <c r="T86" s="71"/>
      <c r="U86" s="71"/>
      <c r="V86" s="71"/>
      <c r="W86" s="71"/>
      <c r="X86" s="71"/>
    </row>
    <row r="87" spans="17:24" x14ac:dyDescent="0.15">
      <c r="Q87" s="71"/>
      <c r="R87" s="71"/>
      <c r="S87" s="71"/>
      <c r="T87" s="71"/>
      <c r="U87" s="71"/>
      <c r="V87" s="71"/>
      <c r="W87" s="71"/>
      <c r="X87" s="71"/>
    </row>
    <row r="88" spans="17:24" x14ac:dyDescent="0.15">
      <c r="Q88" s="71">
        <v>3</v>
      </c>
      <c r="R88" s="71"/>
      <c r="S88" s="71"/>
      <c r="T88" s="71"/>
      <c r="U88" s="71">
        <v>3</v>
      </c>
      <c r="V88" s="71"/>
      <c r="W88" s="71"/>
      <c r="X88" s="71"/>
    </row>
    <row r="89" spans="17:24" x14ac:dyDescent="0.15">
      <c r="Q89" s="71"/>
      <c r="R89" s="71"/>
      <c r="S89" s="71"/>
      <c r="T89" s="71"/>
      <c r="U89" s="71"/>
      <c r="V89" s="71"/>
      <c r="W89" s="71"/>
      <c r="X89" s="71"/>
    </row>
    <row r="90" spans="17:24" x14ac:dyDescent="0.15">
      <c r="Q90" s="71"/>
      <c r="R90" s="71"/>
      <c r="S90" s="71"/>
      <c r="T90" s="71"/>
      <c r="U90" s="71"/>
      <c r="V90" s="71"/>
      <c r="W90" s="71"/>
      <c r="X90" s="71"/>
    </row>
    <row r="91" spans="17:24" x14ac:dyDescent="0.15">
      <c r="Q91" s="71"/>
      <c r="R91" s="71"/>
      <c r="S91" s="71"/>
      <c r="T91" s="71"/>
      <c r="U91" s="71"/>
      <c r="V91" s="71"/>
      <c r="W91" s="71"/>
      <c r="X91" s="71"/>
    </row>
    <row r="92" spans="17:24" x14ac:dyDescent="0.15">
      <c r="Q92" s="71"/>
      <c r="R92" s="71"/>
      <c r="S92" s="71"/>
      <c r="T92" s="71"/>
      <c r="U92" s="71"/>
      <c r="V92" s="71"/>
      <c r="W92" s="71"/>
      <c r="X92" s="71"/>
    </row>
    <row r="93" spans="17:24" x14ac:dyDescent="0.15">
      <c r="Q93" s="71"/>
      <c r="R93" s="71"/>
      <c r="S93" s="71"/>
      <c r="T93" s="71"/>
      <c r="U93" s="71"/>
      <c r="V93" s="71"/>
      <c r="W93" s="71"/>
      <c r="X93" s="71"/>
    </row>
    <row r="94" spans="17:24" x14ac:dyDescent="0.15">
      <c r="Q94" s="71"/>
      <c r="R94" s="71"/>
      <c r="S94" s="71"/>
      <c r="T94" s="71"/>
      <c r="U94" s="71"/>
      <c r="V94" s="71"/>
      <c r="W94" s="71"/>
      <c r="X94" s="71"/>
    </row>
    <row r="95" spans="17:24" x14ac:dyDescent="0.15">
      <c r="Q95" s="71"/>
      <c r="R95" s="71"/>
      <c r="S95" s="71"/>
      <c r="T95" s="71"/>
      <c r="U95" s="71"/>
      <c r="V95" s="71"/>
      <c r="W95" s="71"/>
      <c r="X95" s="71"/>
    </row>
    <row r="96" spans="17:24" x14ac:dyDescent="0.15">
      <c r="Q96" s="71"/>
      <c r="R96" s="71"/>
      <c r="S96" s="71"/>
      <c r="T96" s="71"/>
      <c r="U96" s="71"/>
      <c r="V96" s="71"/>
      <c r="W96" s="71"/>
      <c r="X96" s="71"/>
    </row>
    <row r="97" spans="17:24" x14ac:dyDescent="0.15">
      <c r="Q97" s="71"/>
      <c r="R97" s="71"/>
      <c r="S97" s="71"/>
      <c r="T97" s="71"/>
      <c r="U97" s="71"/>
      <c r="V97" s="71"/>
      <c r="W97" s="71"/>
      <c r="X97" s="71"/>
    </row>
    <row r="98" spans="17:24" x14ac:dyDescent="0.15">
      <c r="Q98" s="71"/>
      <c r="R98" s="71"/>
      <c r="S98" s="71"/>
      <c r="T98" s="71"/>
      <c r="U98" s="71"/>
      <c r="V98" s="71"/>
      <c r="W98" s="71"/>
      <c r="X98" s="71"/>
    </row>
  </sheetData>
  <sheetProtection password="CC71" sheet="1" objects="1" scenarios="1"/>
  <mergeCells count="71">
    <mergeCell ref="E39:G39"/>
    <mergeCell ref="J39:O39"/>
    <mergeCell ref="R39:S39"/>
    <mergeCell ref="A32:A38"/>
    <mergeCell ref="I32:I38"/>
    <mergeCell ref="B56:B60"/>
    <mergeCell ref="B61:B65"/>
    <mergeCell ref="B66:B70"/>
    <mergeCell ref="B71:B75"/>
    <mergeCell ref="D32:D38"/>
    <mergeCell ref="D40:D46"/>
    <mergeCell ref="D47:D53"/>
    <mergeCell ref="B32:C38"/>
    <mergeCell ref="B39:C39"/>
    <mergeCell ref="G56:G60"/>
    <mergeCell ref="G61:G65"/>
    <mergeCell ref="G66:G70"/>
    <mergeCell ref="G71:G75"/>
    <mergeCell ref="H32:H38"/>
    <mergeCell ref="H66:I70"/>
    <mergeCell ref="H71:I75"/>
    <mergeCell ref="E47:G53"/>
    <mergeCell ref="E32:G38"/>
    <mergeCell ref="E40:G46"/>
    <mergeCell ref="H56:I60"/>
    <mergeCell ref="H61:I65"/>
    <mergeCell ref="C56:E60"/>
    <mergeCell ref="C61:E65"/>
    <mergeCell ref="C66:E70"/>
    <mergeCell ref="C71:E75"/>
    <mergeCell ref="I40:I46"/>
    <mergeCell ref="I47:I53"/>
    <mergeCell ref="K8:K13"/>
    <mergeCell ref="K14:K19"/>
    <mergeCell ref="K23:K24"/>
    <mergeCell ref="K25:K26"/>
    <mergeCell ref="K27:K28"/>
    <mergeCell ref="U55:U65"/>
    <mergeCell ref="U66:U76"/>
    <mergeCell ref="U77:U87"/>
    <mergeCell ref="U88:U98"/>
    <mergeCell ref="Q4:Q13"/>
    <mergeCell ref="Q14:Q19"/>
    <mergeCell ref="Q23:Q29"/>
    <mergeCell ref="Q30:Q36"/>
    <mergeCell ref="Q40:Q46"/>
    <mergeCell ref="V88:X98"/>
    <mergeCell ref="V55:X65"/>
    <mergeCell ref="V66:X76"/>
    <mergeCell ref="V77:X87"/>
    <mergeCell ref="L8:N13"/>
    <mergeCell ref="L14:N19"/>
    <mergeCell ref="R4:S13"/>
    <mergeCell ref="R14:S19"/>
    <mergeCell ref="J47:O53"/>
    <mergeCell ref="R55:T65"/>
    <mergeCell ref="R23:S29"/>
    <mergeCell ref="R30:S36"/>
    <mergeCell ref="R40:S46"/>
    <mergeCell ref="J32:O38"/>
    <mergeCell ref="J40:O46"/>
    <mergeCell ref="L23:M24"/>
    <mergeCell ref="L25:M26"/>
    <mergeCell ref="L27:M28"/>
    <mergeCell ref="R66:T76"/>
    <mergeCell ref="R77:T87"/>
    <mergeCell ref="R88:T98"/>
    <mergeCell ref="Q55:Q65"/>
    <mergeCell ref="Q66:Q76"/>
    <mergeCell ref="Q77:Q87"/>
    <mergeCell ref="Q88:Q98"/>
  </mergeCells>
  <phoneticPr fontId="11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じぶんの家</vt:lpstr>
      <vt:lpstr>データ</vt:lpstr>
      <vt:lpstr>トイレ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ts1412</cp:lastModifiedBy>
  <cp:lastPrinted>2021-06-02T00:07:00Z</cp:lastPrinted>
  <dcterms:created xsi:type="dcterms:W3CDTF">2006-09-16T00:00:00Z</dcterms:created>
  <dcterms:modified xsi:type="dcterms:W3CDTF">2021-07-05T02:00:53Z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1041-10.8.2.6704</vt:lpwstr>
  </property>
</Properties>
</file>